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935" activeTab="0"/>
  </bookViews>
  <sheets>
    <sheet name="Cover" sheetId="1" r:id="rId1"/>
    <sheet name="PL" sheetId="2" r:id="rId2"/>
    <sheet name="BS" sheetId="3" r:id="rId3"/>
    <sheet name="Equity" sheetId="4" r:id="rId4"/>
    <sheet name="Cash Flow" sheetId="5" r:id="rId5"/>
    <sheet name="Notes-A" sheetId="6" r:id="rId6"/>
    <sheet name="Notes-B" sheetId="7" r:id="rId7"/>
  </sheets>
  <definedNames>
    <definedName name="_xlnm.Print_Area" localSheetId="2">'BS'!$A$1:$F$58</definedName>
    <definedName name="_xlnm.Print_Area" localSheetId="3">'Equity'!$A$1:$G$57</definedName>
    <definedName name="_xlnm.Print_Area" localSheetId="5">'Notes-A'!$A$1:$E$132</definedName>
    <definedName name="_xlnm.Print_Area" localSheetId="6">'Notes-B'!$A$1:$F$142</definedName>
    <definedName name="_xlnm.Print_Area" localSheetId="1">'PL'!$A$1:$I$60</definedName>
  </definedNames>
  <calcPr fullCalcOnLoad="1"/>
</workbook>
</file>

<file path=xl/sharedStrings.xml><?xml version="1.0" encoding="utf-8"?>
<sst xmlns="http://schemas.openxmlformats.org/spreadsheetml/2006/main" count="267" uniqueCount="187">
  <si>
    <t>(The figures have not been audited)</t>
  </si>
  <si>
    <t>Revenue</t>
  </si>
  <si>
    <t>Cost of sales</t>
  </si>
  <si>
    <t>Gross profit</t>
  </si>
  <si>
    <t>Other operating income</t>
  </si>
  <si>
    <t>Profit from operations</t>
  </si>
  <si>
    <t>Interest income</t>
  </si>
  <si>
    <t>Profit before taxation</t>
  </si>
  <si>
    <t>Taxation</t>
  </si>
  <si>
    <t>Profit after taxation</t>
  </si>
  <si>
    <t>31.03.2004</t>
  </si>
  <si>
    <t>Operating expenses</t>
  </si>
  <si>
    <t>Earnings per share (sen)</t>
  </si>
  <si>
    <t>Property, plant and equipment</t>
  </si>
  <si>
    <t>CURRENT ASSETS</t>
  </si>
  <si>
    <t>Inventories</t>
  </si>
  <si>
    <t>Trade receivables</t>
  </si>
  <si>
    <t>Other receivables</t>
  </si>
  <si>
    <t>Fixed deposits</t>
  </si>
  <si>
    <t>Cash &amp; bank balances</t>
  </si>
  <si>
    <t>CURRENT LIABILITIES</t>
  </si>
  <si>
    <t xml:space="preserve">Trade payables </t>
  </si>
  <si>
    <t>Other payables</t>
  </si>
  <si>
    <t xml:space="preserve">Bank borrowings </t>
  </si>
  <si>
    <t>NET CURRENT ASSETS</t>
  </si>
  <si>
    <t>FINANCED BY:</t>
  </si>
  <si>
    <t>Share capital</t>
  </si>
  <si>
    <t>Retained profits</t>
  </si>
  <si>
    <t>Hire purchase creditors</t>
  </si>
  <si>
    <t>CONDENSED CONSOLIDATED STATEMENT OF CHANGES IN EQUITY</t>
  </si>
  <si>
    <t>Share</t>
  </si>
  <si>
    <t>Total</t>
  </si>
  <si>
    <t>RM</t>
  </si>
  <si>
    <t>As at 1 January 2004</t>
  </si>
  <si>
    <t>CONDENSED CONSOLIDATED CASH FLOW STATEMENT</t>
  </si>
  <si>
    <t>Basis of preparation</t>
  </si>
  <si>
    <t>Changes in the composition of the Group</t>
  </si>
  <si>
    <t>Seasonality or cyclicality of interim operations</t>
  </si>
  <si>
    <t>Unusual items affecting assets, liabilities, equity, net income or cash flows</t>
  </si>
  <si>
    <t>Material changes in estimates</t>
  </si>
  <si>
    <t>Dividends</t>
  </si>
  <si>
    <t>Segmental information</t>
  </si>
  <si>
    <t>Changes in contingent liabilities and contingent assets</t>
  </si>
  <si>
    <t>Debt and equity securities</t>
  </si>
  <si>
    <t>Material events subsequent to the end of the quarter</t>
  </si>
  <si>
    <t>Income tax expense</t>
  </si>
  <si>
    <t>Off Balance Sheet financial instruments</t>
  </si>
  <si>
    <t>Changes in material litigation</t>
  </si>
  <si>
    <t>Earnings per share</t>
  </si>
  <si>
    <t>Performance Review</t>
  </si>
  <si>
    <t>Profit forecast or profit guarantee</t>
  </si>
  <si>
    <t>N/A</t>
  </si>
  <si>
    <t>- Diluted</t>
  </si>
  <si>
    <t>- Basic</t>
  </si>
  <si>
    <t>Cash flows from operating activities</t>
  </si>
  <si>
    <t>Cash flows from investing activities</t>
  </si>
  <si>
    <t>Cash flows from financing activities</t>
  </si>
  <si>
    <t>Net change in cash and cash equivalents</t>
  </si>
  <si>
    <t>Weighted average number of ordinary shares in issue</t>
  </si>
  <si>
    <t>Finance costs</t>
  </si>
  <si>
    <t>Valuations of property, plant &amp; equipment</t>
  </si>
  <si>
    <t>Significant related party transactions</t>
  </si>
  <si>
    <t>3 months ended</t>
  </si>
  <si>
    <t>Note</t>
  </si>
  <si>
    <t>Basic</t>
  </si>
  <si>
    <t xml:space="preserve">Diluted </t>
  </si>
  <si>
    <t xml:space="preserve">As at </t>
  </si>
  <si>
    <t>As at</t>
  </si>
  <si>
    <t>31.12.2003</t>
  </si>
  <si>
    <t>Group</t>
  </si>
  <si>
    <t>Company</t>
  </si>
  <si>
    <t>Audited</t>
  </si>
  <si>
    <t>2.</t>
  </si>
  <si>
    <t>1.</t>
  </si>
  <si>
    <t>Auditors' Report on preceding annual financial statements</t>
  </si>
  <si>
    <t>3.</t>
  </si>
  <si>
    <t>4.</t>
  </si>
  <si>
    <t>5.</t>
  </si>
  <si>
    <t>6.</t>
  </si>
  <si>
    <t>7.</t>
  </si>
  <si>
    <t>8.</t>
  </si>
  <si>
    <t>9.</t>
  </si>
  <si>
    <t>Revenue by activities</t>
  </si>
  <si>
    <t>10.</t>
  </si>
  <si>
    <t>11.</t>
  </si>
  <si>
    <t>12.</t>
  </si>
  <si>
    <t>13.</t>
  </si>
  <si>
    <t>Approved and contracted for</t>
  </si>
  <si>
    <t>Capital commitments</t>
  </si>
  <si>
    <t>14</t>
  </si>
  <si>
    <t>16.</t>
  </si>
  <si>
    <t>17.</t>
  </si>
  <si>
    <t>18.</t>
  </si>
  <si>
    <t>19.</t>
  </si>
  <si>
    <t>20.</t>
  </si>
  <si>
    <t>21.</t>
  </si>
  <si>
    <t>22.</t>
  </si>
  <si>
    <t>23.</t>
  </si>
  <si>
    <t>24.</t>
  </si>
  <si>
    <t>25.</t>
  </si>
  <si>
    <t>26.</t>
  </si>
  <si>
    <t xml:space="preserve">Marketable securities </t>
  </si>
  <si>
    <t>Sale of unquoted investments and properties</t>
  </si>
  <si>
    <t>Borrowings and debt securities</t>
  </si>
  <si>
    <t>Term loan</t>
  </si>
  <si>
    <t>Short term</t>
  </si>
  <si>
    <t>Long term</t>
  </si>
  <si>
    <t xml:space="preserve">Earnings per share (sen) </t>
  </si>
  <si>
    <t>(Incorporated in Malaysia under the Companies Act, 1965)</t>
  </si>
  <si>
    <t>Capital</t>
  </si>
  <si>
    <t>Results by activities</t>
  </si>
  <si>
    <t>`</t>
  </si>
  <si>
    <t>31.03.2003</t>
  </si>
  <si>
    <t>Corporate proposals</t>
  </si>
  <si>
    <t>Deferred tax expense</t>
  </si>
  <si>
    <t>Authorisation for issue</t>
  </si>
  <si>
    <t>EFFICIENT E-SOLUTIONS BERHAD</t>
  </si>
  <si>
    <t>(Company No. 632479-H)</t>
  </si>
  <si>
    <t xml:space="preserve">INTERIM REPORT FOR THE </t>
  </si>
  <si>
    <t>EFFICIENT E-SOLUTIONS BERHAD (Company No. 632479-H)</t>
  </si>
  <si>
    <t>CONDENSED CONSOLIDATED BALANCE SHEETS</t>
  </si>
  <si>
    <t>Individual Quarter</t>
  </si>
  <si>
    <t>Cumulative Quarter</t>
  </si>
  <si>
    <t>Share of associated company</t>
  </si>
  <si>
    <t>Investment in associated company</t>
  </si>
  <si>
    <t>Deferred expenditure</t>
  </si>
  <si>
    <t>Negative goodwill</t>
  </si>
  <si>
    <t>Shareholders' funds</t>
  </si>
  <si>
    <t>Borrowings</t>
  </si>
  <si>
    <t>Long term creditors</t>
  </si>
  <si>
    <t>Deferred taxation</t>
  </si>
  <si>
    <t>Long term liabilities</t>
  </si>
  <si>
    <t>Retained</t>
  </si>
  <si>
    <t>Profits</t>
  </si>
  <si>
    <t xml:space="preserve">Individual </t>
  </si>
  <si>
    <t>Quarter</t>
  </si>
  <si>
    <t>Purchases from PrinteGrate Sdn Bhd,</t>
  </si>
  <si>
    <t>Data and documents processing</t>
  </si>
  <si>
    <t>Software development</t>
  </si>
  <si>
    <t>Research &amp; Development expenditure</t>
  </si>
  <si>
    <t>15.</t>
  </si>
  <si>
    <t>27.</t>
  </si>
  <si>
    <t>CONDENSED CONSOLIDATED INCOME STATEMENTS</t>
  </si>
  <si>
    <t>Software development revenue from Virtual Print</t>
  </si>
  <si>
    <t xml:space="preserve"> are as follows:</t>
  </si>
  <si>
    <t>preceding quarter</t>
  </si>
  <si>
    <t xml:space="preserve">Material changes in profit before taxation for the current quarter as compared with the </t>
  </si>
  <si>
    <t>FOURTH QUARTER ENDED</t>
  </si>
  <si>
    <t>31 DECEMBER 2004</t>
  </si>
  <si>
    <t>INTERIM REPORT FOR THE FOURTH QUARTER ENDED 31 DECEMBER 2004</t>
  </si>
  <si>
    <t xml:space="preserve"> 31.12.2004</t>
  </si>
  <si>
    <t>31.12.2004</t>
  </si>
  <si>
    <t>As at 31 December 2004</t>
  </si>
  <si>
    <t>12 months ended</t>
  </si>
  <si>
    <t>Allotment monies with issuing house</t>
  </si>
  <si>
    <t>Tax recoverable</t>
  </si>
  <si>
    <t>Share premium</t>
  </si>
  <si>
    <t>Issue of shares:</t>
  </si>
  <si>
    <t>Acquisition of subsidiary company</t>
  </si>
  <si>
    <t>Issue for cash</t>
  </si>
  <si>
    <t>Premium</t>
  </si>
  <si>
    <t>Net profit for the year</t>
  </si>
  <si>
    <t xml:space="preserve">Significant related party transactions of the Group for the quarter ended 31 December 2004 </t>
  </si>
  <si>
    <t>Cumulative</t>
  </si>
  <si>
    <t>(a) Issuance of shares in conjunction with listing on the MESDAQ Market of Bursa</t>
  </si>
  <si>
    <t>(b) Status of Utilisation of Proceeds</t>
  </si>
  <si>
    <t xml:space="preserve">Proposed </t>
  </si>
  <si>
    <t xml:space="preserve">Amount </t>
  </si>
  <si>
    <t>Balance</t>
  </si>
  <si>
    <t>Purpose of Proceeds</t>
  </si>
  <si>
    <t>Utilisation</t>
  </si>
  <si>
    <t>Utilised</t>
  </si>
  <si>
    <t>R&amp;D expenditure</t>
  </si>
  <si>
    <t>Working capital</t>
  </si>
  <si>
    <t>New facility in Shah Alam</t>
  </si>
  <si>
    <t>Branding &amp; promotion</t>
  </si>
  <si>
    <t>Defray listing expenses</t>
  </si>
  <si>
    <t xml:space="preserve">     International Sdn Bhd, a company in which a director has interest</t>
  </si>
  <si>
    <t xml:space="preserve">     a company in which a director is deemed to have interest</t>
  </si>
  <si>
    <t>*Cash and cash equivalents at end of the year comprise the following:-</t>
  </si>
  <si>
    <t xml:space="preserve"> -Purchase of plant and equipment</t>
  </si>
  <si>
    <t>Cash and cash equivalents at beginning of the year</t>
  </si>
  <si>
    <t>Cash and cash equivalents at end of the year*</t>
  </si>
  <si>
    <t>Cash in hand and bank balances</t>
  </si>
  <si>
    <t>Future prospects</t>
  </si>
  <si>
    <t xml:space="preserve">     Securities</t>
  </si>
  <si>
    <t>Profit after taxation (RM)</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</si>
</sst>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d/mmm/yy"/>
    <numFmt numFmtId="187" formatCode="_-* #,##0_-;\-* #,##0_-;_-* &quot;-&quot;??_-;_-@_-"/>
    <numFmt numFmtId="188" formatCode="0_);\(0\)"/>
    <numFmt numFmtId="189" formatCode="#,##0.0"/>
    <numFmt numFmtId="190" formatCode="&quot;Yes&quot;;&quot;Yes&quot;;&quot;No&quot;"/>
    <numFmt numFmtId="191" formatCode="&quot;True&quot;;&quot;True&quot;;&quot;False&quot;"/>
    <numFmt numFmtId="192" formatCode="&quot;On&quot;;&quot;On&quot;;&quot;Off&quot;"/>
  </numFmts>
  <fonts count="10">
    <font>
      <sz val="10"/>
      <name val="Arial"/>
      <family val="0"/>
    </font>
    <font>
      <b/>
      <sz val="10"/>
      <name val="Arial"/>
      <family val="2"/>
    </font>
    <font>
      <sz val="11"/>
      <name val="MS Sans Serif"/>
      <family val="0"/>
    </font>
    <font>
      <sz val="10"/>
      <color indexed="10"/>
      <name val="Arial"/>
      <family val="2"/>
    </font>
    <font>
      <b/>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88">
    <xf numFmtId="0" fontId="0" fillId="0" borderId="0" xfId="0" applyAlignment="1">
      <alignment/>
    </xf>
    <xf numFmtId="0" fontId="1" fillId="0" borderId="0" xfId="0" applyFont="1" applyAlignment="1">
      <alignment/>
    </xf>
    <xf numFmtId="0" fontId="0" fillId="0" borderId="0" xfId="0" applyFont="1" applyAlignment="1">
      <alignment/>
    </xf>
    <xf numFmtId="185" fontId="0" fillId="0" borderId="0" xfId="15" applyNumberFormat="1" applyFont="1" applyAlignment="1">
      <alignment/>
    </xf>
    <xf numFmtId="185" fontId="1" fillId="0" borderId="0" xfId="15" applyNumberFormat="1" applyFont="1" applyAlignment="1">
      <alignment/>
    </xf>
    <xf numFmtId="185" fontId="0" fillId="0" borderId="0" xfId="15" applyNumberFormat="1" applyFont="1" applyAlignment="1">
      <alignment horizontal="center"/>
    </xf>
    <xf numFmtId="185" fontId="0" fillId="0" borderId="1" xfId="15" applyNumberFormat="1" applyFont="1" applyBorder="1" applyAlignment="1">
      <alignment/>
    </xf>
    <xf numFmtId="43" fontId="0" fillId="0" borderId="0" xfId="15" applyFont="1" applyAlignment="1">
      <alignment/>
    </xf>
    <xf numFmtId="185" fontId="0" fillId="0" borderId="2" xfId="15" applyNumberFormat="1" applyFont="1" applyBorder="1" applyAlignment="1">
      <alignment/>
    </xf>
    <xf numFmtId="185" fontId="0" fillId="0" borderId="0" xfId="15" applyNumberFormat="1" applyFont="1" applyAlignment="1">
      <alignment horizontal="right"/>
    </xf>
    <xf numFmtId="185" fontId="0" fillId="0" borderId="3" xfId="15" applyNumberFormat="1" applyFont="1" applyBorder="1" applyAlignment="1">
      <alignment/>
    </xf>
    <xf numFmtId="185" fontId="0" fillId="0" borderId="0" xfId="15" applyNumberFormat="1" applyFont="1" applyBorder="1" applyAlignment="1">
      <alignment/>
    </xf>
    <xf numFmtId="185" fontId="0" fillId="0" borderId="0" xfId="15" applyNumberFormat="1" applyAlignment="1">
      <alignment/>
    </xf>
    <xf numFmtId="185" fontId="0" fillId="0" borderId="0" xfId="15" applyNumberFormat="1" applyAlignment="1">
      <alignment horizontal="center"/>
    </xf>
    <xf numFmtId="0" fontId="0" fillId="0" borderId="0" xfId="0" applyAlignment="1">
      <alignment horizontal="center"/>
    </xf>
    <xf numFmtId="185" fontId="0" fillId="0" borderId="0" xfId="0" applyNumberFormat="1" applyAlignment="1">
      <alignment/>
    </xf>
    <xf numFmtId="185" fontId="0" fillId="0" borderId="3" xfId="15" applyNumberFormat="1" applyBorder="1" applyAlignment="1">
      <alignment/>
    </xf>
    <xf numFmtId="185" fontId="0" fillId="0" borderId="3" xfId="0" applyNumberFormat="1" applyBorder="1" applyAlignment="1">
      <alignment/>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19"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3" fillId="0" borderId="0" xfId="0" applyFont="1" applyAlignment="1">
      <alignment/>
    </xf>
    <xf numFmtId="0" fontId="0" fillId="0" borderId="0" xfId="0" applyFont="1" applyAlignment="1">
      <alignment horizontal="left"/>
    </xf>
    <xf numFmtId="0" fontId="1" fillId="0" borderId="0" xfId="0" applyFont="1" applyBorder="1" applyAlignment="1">
      <alignment horizontal="left"/>
    </xf>
    <xf numFmtId="0" fontId="0" fillId="0" borderId="0" xfId="0" applyFont="1" applyFill="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0" fillId="0" borderId="0" xfId="0" applyFont="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0" fillId="0" borderId="0" xfId="0" applyFont="1" applyAlignment="1">
      <alignment horizontal="center"/>
    </xf>
    <xf numFmtId="0" fontId="1" fillId="0" borderId="0" xfId="0" applyFont="1" applyAlignment="1">
      <alignment/>
    </xf>
    <xf numFmtId="0" fontId="1" fillId="0" borderId="0" xfId="0" applyFont="1" applyBorder="1" applyAlignment="1">
      <alignment/>
    </xf>
    <xf numFmtId="0" fontId="4" fillId="0" borderId="0" xfId="0" applyFont="1" applyBorder="1" applyAlignment="1">
      <alignment/>
    </xf>
    <xf numFmtId="185" fontId="0" fillId="0" borderId="0" xfId="15" applyNumberFormat="1" applyFont="1" applyAlignment="1">
      <alignment horizontal="left"/>
    </xf>
    <xf numFmtId="185" fontId="0" fillId="0" borderId="3" xfId="15" applyNumberFormat="1" applyFont="1" applyBorder="1" applyAlignment="1">
      <alignment horizontal="left"/>
    </xf>
    <xf numFmtId="185" fontId="0" fillId="0" borderId="0" xfId="15" applyNumberFormat="1" applyFont="1" applyBorder="1" applyAlignment="1">
      <alignment horizontal="center"/>
    </xf>
    <xf numFmtId="0" fontId="0" fillId="0" borderId="0" xfId="0" applyFont="1" applyBorder="1" applyAlignment="1" quotePrefix="1">
      <alignment horizontal="left"/>
    </xf>
    <xf numFmtId="185" fontId="0" fillId="0" borderId="0" xfId="15" applyNumberFormat="1" applyFont="1" applyBorder="1" applyAlignment="1">
      <alignment horizontal="left"/>
    </xf>
    <xf numFmtId="0" fontId="0" fillId="0" borderId="0" xfId="0" applyFont="1" applyBorder="1" applyAlignment="1">
      <alignment horizontal="center"/>
    </xf>
    <xf numFmtId="185" fontId="0" fillId="0" borderId="3" xfId="0" applyNumberFormat="1" applyFont="1" applyBorder="1"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85" fontId="0" fillId="0" borderId="0" xfId="15" applyNumberFormat="1" applyFont="1" applyAlignment="1">
      <alignment/>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0" fontId="1" fillId="0" borderId="0" xfId="0" applyFont="1" applyFill="1" applyBorder="1" applyAlignment="1" quotePrefix="1">
      <alignment horizontal="left"/>
    </xf>
    <xf numFmtId="0" fontId="0" fillId="0" borderId="0" xfId="0" applyFont="1" applyFill="1" applyAlignment="1">
      <alignment horizontal="center"/>
    </xf>
    <xf numFmtId="0" fontId="1" fillId="0" borderId="0" xfId="0" applyFont="1" applyBorder="1" applyAlignment="1" quotePrefix="1">
      <alignment/>
    </xf>
    <xf numFmtId="43" fontId="0" fillId="0" borderId="0" xfId="15" applyFont="1" applyAlignment="1">
      <alignment/>
    </xf>
    <xf numFmtId="0" fontId="5" fillId="0" borderId="0" xfId="0" applyFont="1" applyAlignment="1">
      <alignment horizontal="left"/>
    </xf>
    <xf numFmtId="0" fontId="6" fillId="0" borderId="0" xfId="0" applyFont="1" applyAlignment="1">
      <alignment/>
    </xf>
    <xf numFmtId="0" fontId="7" fillId="0" borderId="0" xfId="0" applyFont="1" applyAlignment="1">
      <alignment/>
    </xf>
    <xf numFmtId="185" fontId="0" fillId="0" borderId="0" xfId="15" applyNumberFormat="1" applyFont="1" applyAlignment="1">
      <alignment horizontal="center"/>
    </xf>
    <xf numFmtId="185" fontId="0" fillId="0" borderId="0" xfId="0" applyNumberFormat="1" applyFont="1" applyBorder="1" applyAlignment="1">
      <alignment/>
    </xf>
    <xf numFmtId="185" fontId="0" fillId="0" borderId="0" xfId="0" applyNumberFormat="1" applyFont="1" applyBorder="1" applyAlignment="1">
      <alignment/>
    </xf>
    <xf numFmtId="0" fontId="0" fillId="0" borderId="0" xfId="0" applyFont="1" applyBorder="1" applyAlignment="1">
      <alignment/>
    </xf>
    <xf numFmtId="185" fontId="0" fillId="0" borderId="1" xfId="15" applyNumberFormat="1" applyFont="1" applyBorder="1" applyAlignment="1">
      <alignment horizontal="left"/>
    </xf>
    <xf numFmtId="185" fontId="0" fillId="0" borderId="0" xfId="0" applyNumberFormat="1" applyFont="1" applyAlignment="1">
      <alignment horizontal="left"/>
    </xf>
    <xf numFmtId="185" fontId="0" fillId="0" borderId="0" xfId="15" applyNumberFormat="1" applyFont="1" applyAlignment="1" quotePrefix="1">
      <alignment horizontal="center"/>
    </xf>
    <xf numFmtId="185" fontId="0" fillId="0" borderId="0" xfId="0" applyNumberFormat="1" applyFont="1" applyFill="1" applyBorder="1" applyAlignment="1">
      <alignment/>
    </xf>
    <xf numFmtId="0" fontId="8" fillId="0" borderId="0" xfId="0" applyFont="1" applyAlignment="1">
      <alignment horizontal="center"/>
    </xf>
    <xf numFmtId="185" fontId="1" fillId="0" borderId="0" xfId="15" applyNumberFormat="1" applyFont="1" applyBorder="1" applyAlignment="1">
      <alignment/>
    </xf>
    <xf numFmtId="185" fontId="0" fillId="0" borderId="0" xfId="15" applyNumberFormat="1" applyFont="1" applyBorder="1" applyAlignment="1">
      <alignment horizontal="right"/>
    </xf>
    <xf numFmtId="185" fontId="0" fillId="0" borderId="4" xfId="15" applyNumberFormat="1" applyFont="1" applyBorder="1" applyAlignment="1">
      <alignment/>
    </xf>
    <xf numFmtId="185" fontId="0" fillId="0" borderId="5" xfId="15" applyNumberFormat="1" applyFont="1" applyBorder="1" applyAlignment="1">
      <alignment/>
    </xf>
    <xf numFmtId="185" fontId="0" fillId="0" borderId="6" xfId="15" applyNumberFormat="1" applyFont="1" applyBorder="1" applyAlignment="1">
      <alignment/>
    </xf>
    <xf numFmtId="0" fontId="1" fillId="0" borderId="0" xfId="0" applyFont="1" applyBorder="1" applyAlignment="1">
      <alignment horizontal="center"/>
    </xf>
    <xf numFmtId="0" fontId="1" fillId="0" borderId="1" xfId="0" applyFont="1" applyBorder="1" applyAlignment="1">
      <alignment horizontal="left"/>
    </xf>
    <xf numFmtId="0" fontId="0" fillId="0" borderId="1" xfId="0" applyFont="1" applyBorder="1" applyAlignment="1">
      <alignment horizontal="left"/>
    </xf>
    <xf numFmtId="0" fontId="1" fillId="0" borderId="1" xfId="0" applyFont="1" applyBorder="1" applyAlignment="1">
      <alignment horizontal="center"/>
    </xf>
    <xf numFmtId="185" fontId="0" fillId="0" borderId="0" xfId="15" applyNumberFormat="1" applyFont="1" applyAlignment="1" quotePrefix="1">
      <alignment horizontal="left"/>
    </xf>
    <xf numFmtId="185" fontId="0" fillId="0" borderId="3" xfId="15" applyNumberFormat="1" applyFont="1" applyBorder="1" applyAlignment="1" quotePrefix="1">
      <alignment horizontal="left"/>
    </xf>
    <xf numFmtId="0" fontId="0" fillId="0" borderId="0" xfId="0" applyFont="1" applyAlignment="1">
      <alignment horizontal="right"/>
    </xf>
    <xf numFmtId="0" fontId="9" fillId="0" borderId="0" xfId="0" applyFont="1" applyAlignment="1">
      <alignment horizontal="center"/>
    </xf>
    <xf numFmtId="15" fontId="7" fillId="0" borderId="0" xfId="0" applyNumberFormat="1" applyFont="1" applyAlignment="1" quotePrefix="1">
      <alignment horizontal="center"/>
    </xf>
    <xf numFmtId="0" fontId="8" fillId="0" borderId="0" xfId="0" applyFont="1" applyAlignment="1">
      <alignment horizontal="center"/>
    </xf>
    <xf numFmtId="0" fontId="7" fillId="0" borderId="0" xfId="0" applyFont="1" applyAlignment="1">
      <alignment horizontal="center"/>
    </xf>
    <xf numFmtId="185" fontId="0" fillId="0" borderId="0" xfId="15" applyNumberFormat="1" applyFont="1" applyAlignment="1">
      <alignment horizontal="center"/>
    </xf>
  </cellXfs>
  <cellStyles count="7">
    <cellStyle name="Normal" xfId="0"/>
    <cellStyle name="Comma" xfId="15"/>
    <cellStyle name="Comma [0]" xfId="16"/>
    <cellStyle name="Currency" xfId="17"/>
    <cellStyle name="Currency [0]" xfId="18"/>
    <cellStyle name="Normal_QuarterlyTempla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142875</xdr:rowOff>
    </xdr:from>
    <xdr:to>
      <xdr:col>6</xdr:col>
      <xdr:colOff>9525</xdr:colOff>
      <xdr:row>10</xdr:row>
      <xdr:rowOff>0</xdr:rowOff>
    </xdr:to>
    <xdr:pic>
      <xdr:nvPicPr>
        <xdr:cNvPr id="1" name="Picture 2"/>
        <xdr:cNvPicPr preferRelativeResize="1">
          <a:picLocks noChangeAspect="1"/>
        </xdr:cNvPicPr>
      </xdr:nvPicPr>
      <xdr:blipFill>
        <a:blip r:embed="rId1"/>
        <a:stretch>
          <a:fillRect/>
        </a:stretch>
      </xdr:blipFill>
      <xdr:spPr>
        <a:xfrm>
          <a:off x="1847850" y="304800"/>
          <a:ext cx="1828800" cy="1314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152400</xdr:rowOff>
    </xdr:from>
    <xdr:to>
      <xdr:col>4</xdr:col>
      <xdr:colOff>914400</xdr:colOff>
      <xdr:row>16</xdr:row>
      <xdr:rowOff>57150</xdr:rowOff>
    </xdr:to>
    <xdr:sp>
      <xdr:nvSpPr>
        <xdr:cNvPr id="1" name="TextBox 1"/>
        <xdr:cNvSpPr txBox="1">
          <a:spLocks noChangeArrowheads="1"/>
        </xdr:cNvSpPr>
      </xdr:nvSpPr>
      <xdr:spPr>
        <a:xfrm>
          <a:off x="285750" y="1447800"/>
          <a:ext cx="5438775" cy="1200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are unaudited and have been prepared in accordance with the requirements of MASB 26: Interim Financial Reporting and Chapter 7 Part VI of the Listing Requirements of Bursa Malaysia Securities Berhad ("Bursa Securities") for the MESDAQ Market. 
The accounting policies and methods of computation adopted for the interim financial statements are consistent with those adopted for the financial statements for the year ended 31 December 2003.</a:t>
          </a:r>
        </a:p>
      </xdr:txBody>
    </xdr:sp>
    <xdr:clientData/>
  </xdr:twoCellAnchor>
  <xdr:twoCellAnchor>
    <xdr:from>
      <xdr:col>1</xdr:col>
      <xdr:colOff>0</xdr:colOff>
      <xdr:row>19</xdr:row>
      <xdr:rowOff>9525</xdr:rowOff>
    </xdr:from>
    <xdr:to>
      <xdr:col>4</xdr:col>
      <xdr:colOff>914400</xdr:colOff>
      <xdr:row>21</xdr:row>
      <xdr:rowOff>57150</xdr:rowOff>
    </xdr:to>
    <xdr:sp>
      <xdr:nvSpPr>
        <xdr:cNvPr id="2" name="TextBox 2"/>
        <xdr:cNvSpPr txBox="1">
          <a:spLocks noChangeArrowheads="1"/>
        </xdr:cNvSpPr>
      </xdr:nvSpPr>
      <xdr:spPr>
        <a:xfrm>
          <a:off x="276225" y="3086100"/>
          <a:ext cx="544830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for year ended 31 December 2003 was not subject to any qualification.</a:t>
          </a:r>
        </a:p>
      </xdr:txBody>
    </xdr:sp>
    <xdr:clientData/>
  </xdr:twoCellAnchor>
  <xdr:twoCellAnchor>
    <xdr:from>
      <xdr:col>1</xdr:col>
      <xdr:colOff>0</xdr:colOff>
      <xdr:row>24</xdr:row>
      <xdr:rowOff>9525</xdr:rowOff>
    </xdr:from>
    <xdr:to>
      <xdr:col>4</xdr:col>
      <xdr:colOff>914400</xdr:colOff>
      <xdr:row>26</xdr:row>
      <xdr:rowOff>57150</xdr:rowOff>
    </xdr:to>
    <xdr:sp>
      <xdr:nvSpPr>
        <xdr:cNvPr id="3" name="TextBox 3"/>
        <xdr:cNvSpPr txBox="1">
          <a:spLocks noChangeArrowheads="1"/>
        </xdr:cNvSpPr>
      </xdr:nvSpPr>
      <xdr:spPr>
        <a:xfrm>
          <a:off x="276225" y="3895725"/>
          <a:ext cx="544830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operations are not materially affected by seasonal or cyclical factors during the quarter under review.</a:t>
          </a:r>
        </a:p>
      </xdr:txBody>
    </xdr:sp>
    <xdr:clientData/>
  </xdr:twoCellAnchor>
  <xdr:twoCellAnchor>
    <xdr:from>
      <xdr:col>1</xdr:col>
      <xdr:colOff>0</xdr:colOff>
      <xdr:row>29</xdr:row>
      <xdr:rowOff>9525</xdr:rowOff>
    </xdr:from>
    <xdr:to>
      <xdr:col>4</xdr:col>
      <xdr:colOff>914400</xdr:colOff>
      <xdr:row>31</xdr:row>
      <xdr:rowOff>28575</xdr:rowOff>
    </xdr:to>
    <xdr:sp>
      <xdr:nvSpPr>
        <xdr:cNvPr id="4" name="TextBox 4"/>
        <xdr:cNvSpPr txBox="1">
          <a:spLocks noChangeArrowheads="1"/>
        </xdr:cNvSpPr>
      </xdr:nvSpPr>
      <xdr:spPr>
        <a:xfrm>
          <a:off x="276225" y="4705350"/>
          <a:ext cx="544830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net income or cash flows during the quarter under review.</a:t>
          </a:r>
        </a:p>
      </xdr:txBody>
    </xdr:sp>
    <xdr:clientData/>
  </xdr:twoCellAnchor>
  <xdr:twoCellAnchor>
    <xdr:from>
      <xdr:col>1</xdr:col>
      <xdr:colOff>0</xdr:colOff>
      <xdr:row>34</xdr:row>
      <xdr:rowOff>9525</xdr:rowOff>
    </xdr:from>
    <xdr:to>
      <xdr:col>4</xdr:col>
      <xdr:colOff>914400</xdr:colOff>
      <xdr:row>36</xdr:row>
      <xdr:rowOff>0</xdr:rowOff>
    </xdr:to>
    <xdr:sp>
      <xdr:nvSpPr>
        <xdr:cNvPr id="5" name="TextBox 5"/>
        <xdr:cNvSpPr txBox="1">
          <a:spLocks noChangeArrowheads="1"/>
        </xdr:cNvSpPr>
      </xdr:nvSpPr>
      <xdr:spPr>
        <a:xfrm>
          <a:off x="276225" y="5543550"/>
          <a:ext cx="5448300"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that have had a material effect for the current quarter's results.</a:t>
          </a:r>
        </a:p>
      </xdr:txBody>
    </xdr:sp>
    <xdr:clientData/>
  </xdr:twoCellAnchor>
  <xdr:twoCellAnchor>
    <xdr:from>
      <xdr:col>1</xdr:col>
      <xdr:colOff>0</xdr:colOff>
      <xdr:row>72</xdr:row>
      <xdr:rowOff>19050</xdr:rowOff>
    </xdr:from>
    <xdr:to>
      <xdr:col>4</xdr:col>
      <xdr:colOff>914400</xdr:colOff>
      <xdr:row>74</xdr:row>
      <xdr:rowOff>57150</xdr:rowOff>
    </xdr:to>
    <xdr:sp>
      <xdr:nvSpPr>
        <xdr:cNvPr id="6" name="TextBox 9"/>
        <xdr:cNvSpPr txBox="1">
          <a:spLocks noChangeArrowheads="1"/>
        </xdr:cNvSpPr>
      </xdr:nvSpPr>
      <xdr:spPr>
        <a:xfrm>
          <a:off x="276225" y="11772900"/>
          <a:ext cx="544830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did not carry out any valuation on its property, plant and equipment in the current quarter under review.</a:t>
          </a:r>
        </a:p>
      </xdr:txBody>
    </xdr:sp>
    <xdr:clientData/>
  </xdr:twoCellAnchor>
  <xdr:twoCellAnchor>
    <xdr:from>
      <xdr:col>1</xdr:col>
      <xdr:colOff>0</xdr:colOff>
      <xdr:row>77</xdr:row>
      <xdr:rowOff>19050</xdr:rowOff>
    </xdr:from>
    <xdr:to>
      <xdr:col>5</xdr:col>
      <xdr:colOff>0</xdr:colOff>
      <xdr:row>80</xdr:row>
      <xdr:rowOff>0</xdr:rowOff>
    </xdr:to>
    <xdr:sp>
      <xdr:nvSpPr>
        <xdr:cNvPr id="7" name="TextBox 10"/>
        <xdr:cNvSpPr txBox="1">
          <a:spLocks noChangeArrowheads="1"/>
        </xdr:cNvSpPr>
      </xdr:nvSpPr>
      <xdr:spPr>
        <a:xfrm>
          <a:off x="276225" y="12582525"/>
          <a:ext cx="5448300" cy="466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is not aware of any material events subsequent to the end of the interim report that have not been reflected in the financial statements for the interim period.</a:t>
          </a:r>
        </a:p>
      </xdr:txBody>
    </xdr:sp>
    <xdr:clientData/>
  </xdr:twoCellAnchor>
  <xdr:twoCellAnchor>
    <xdr:from>
      <xdr:col>1</xdr:col>
      <xdr:colOff>0</xdr:colOff>
      <xdr:row>83</xdr:row>
      <xdr:rowOff>19050</xdr:rowOff>
    </xdr:from>
    <xdr:to>
      <xdr:col>4</xdr:col>
      <xdr:colOff>904875</xdr:colOff>
      <xdr:row>84</xdr:row>
      <xdr:rowOff>114300</xdr:rowOff>
    </xdr:to>
    <xdr:sp>
      <xdr:nvSpPr>
        <xdr:cNvPr id="8" name="TextBox 11"/>
        <xdr:cNvSpPr txBox="1">
          <a:spLocks noChangeArrowheads="1"/>
        </xdr:cNvSpPr>
      </xdr:nvSpPr>
      <xdr:spPr>
        <a:xfrm>
          <a:off x="276225" y="13554075"/>
          <a:ext cx="5438775" cy="257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current quarter under review.</a:t>
          </a:r>
        </a:p>
      </xdr:txBody>
    </xdr:sp>
    <xdr:clientData/>
  </xdr:twoCellAnchor>
  <xdr:twoCellAnchor>
    <xdr:from>
      <xdr:col>1</xdr:col>
      <xdr:colOff>19050</xdr:colOff>
      <xdr:row>87</xdr:row>
      <xdr:rowOff>0</xdr:rowOff>
    </xdr:from>
    <xdr:to>
      <xdr:col>4</xdr:col>
      <xdr:colOff>914400</xdr:colOff>
      <xdr:row>89</xdr:row>
      <xdr:rowOff>19050</xdr:rowOff>
    </xdr:to>
    <xdr:sp>
      <xdr:nvSpPr>
        <xdr:cNvPr id="9" name="TextBox 12"/>
        <xdr:cNvSpPr txBox="1">
          <a:spLocks noChangeArrowheads="1"/>
        </xdr:cNvSpPr>
      </xdr:nvSpPr>
      <xdr:spPr>
        <a:xfrm>
          <a:off x="295275" y="14182725"/>
          <a:ext cx="54292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contingent liabilities and contingent assets during the quarter under review.</a:t>
          </a:r>
        </a:p>
      </xdr:txBody>
    </xdr:sp>
    <xdr:clientData/>
  </xdr:twoCellAnchor>
  <xdr:twoCellAnchor>
    <xdr:from>
      <xdr:col>0</xdr:col>
      <xdr:colOff>19050</xdr:colOff>
      <xdr:row>4</xdr:row>
      <xdr:rowOff>19050</xdr:rowOff>
    </xdr:from>
    <xdr:to>
      <xdr:col>5</xdr:col>
      <xdr:colOff>0</xdr:colOff>
      <xdr:row>5</xdr:row>
      <xdr:rowOff>76200</xdr:rowOff>
    </xdr:to>
    <xdr:sp>
      <xdr:nvSpPr>
        <xdr:cNvPr id="10" name="TextBox 15"/>
        <xdr:cNvSpPr txBox="1">
          <a:spLocks noChangeArrowheads="1"/>
        </xdr:cNvSpPr>
      </xdr:nvSpPr>
      <xdr:spPr>
        <a:xfrm>
          <a:off x="19050" y="666750"/>
          <a:ext cx="5705475" cy="21907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EXPLANATORY NOTES TO THE FINANCIAL STATEMENTS </a:t>
          </a:r>
        </a:p>
      </xdr:txBody>
    </xdr:sp>
    <xdr:clientData/>
  </xdr:twoCellAnchor>
  <xdr:twoCellAnchor>
    <xdr:from>
      <xdr:col>1</xdr:col>
      <xdr:colOff>0</xdr:colOff>
      <xdr:row>117</xdr:row>
      <xdr:rowOff>152400</xdr:rowOff>
    </xdr:from>
    <xdr:to>
      <xdr:col>5</xdr:col>
      <xdr:colOff>0</xdr:colOff>
      <xdr:row>121</xdr:row>
      <xdr:rowOff>19050</xdr:rowOff>
    </xdr:to>
    <xdr:sp>
      <xdr:nvSpPr>
        <xdr:cNvPr id="11" name="TextBox 16"/>
        <xdr:cNvSpPr txBox="1">
          <a:spLocks noChangeArrowheads="1"/>
        </xdr:cNvSpPr>
      </xdr:nvSpPr>
      <xdr:spPr>
        <a:xfrm>
          <a:off x="276225" y="19211925"/>
          <a:ext cx="5448300"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19050</xdr:colOff>
      <xdr:row>95</xdr:row>
      <xdr:rowOff>0</xdr:rowOff>
    </xdr:from>
    <xdr:to>
      <xdr:col>5</xdr:col>
      <xdr:colOff>0</xdr:colOff>
      <xdr:row>97</xdr:row>
      <xdr:rowOff>85725</xdr:rowOff>
    </xdr:to>
    <xdr:sp>
      <xdr:nvSpPr>
        <xdr:cNvPr id="12" name="TextBox 22"/>
        <xdr:cNvSpPr txBox="1">
          <a:spLocks noChangeArrowheads="1"/>
        </xdr:cNvSpPr>
      </xdr:nvSpPr>
      <xdr:spPr>
        <a:xfrm>
          <a:off x="295275" y="15478125"/>
          <a:ext cx="5429250" cy="409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amount of capital commitments not provided for in the interim financial statements as at 31 December 2004 is as follows:-</a:t>
          </a:r>
        </a:p>
      </xdr:txBody>
    </xdr:sp>
    <xdr:clientData/>
  </xdr:twoCellAnchor>
  <xdr:twoCellAnchor>
    <xdr:from>
      <xdr:col>1</xdr:col>
      <xdr:colOff>9525</xdr:colOff>
      <xdr:row>45</xdr:row>
      <xdr:rowOff>19050</xdr:rowOff>
    </xdr:from>
    <xdr:to>
      <xdr:col>4</xdr:col>
      <xdr:colOff>895350</xdr:colOff>
      <xdr:row>49</xdr:row>
      <xdr:rowOff>19050</xdr:rowOff>
    </xdr:to>
    <xdr:sp>
      <xdr:nvSpPr>
        <xdr:cNvPr id="13" name="TextBox 23"/>
        <xdr:cNvSpPr txBox="1">
          <a:spLocks noChangeArrowheads="1"/>
        </xdr:cNvSpPr>
      </xdr:nvSpPr>
      <xdr:spPr>
        <a:xfrm>
          <a:off x="285750" y="7362825"/>
          <a:ext cx="5419725" cy="647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recommends a first and final dividend of 0.55 sen less 28% tax per ordinary share of RM0.10 each, amounting to RM475,200 in respect of the current financial year for approval of the shareholders at the forthcoming Annual General Meeting.</a:t>
          </a:r>
        </a:p>
      </xdr:txBody>
    </xdr:sp>
    <xdr:clientData/>
  </xdr:twoCellAnchor>
  <xdr:twoCellAnchor>
    <xdr:from>
      <xdr:col>1</xdr:col>
      <xdr:colOff>9525</xdr:colOff>
      <xdr:row>39</xdr:row>
      <xdr:rowOff>0</xdr:rowOff>
    </xdr:from>
    <xdr:to>
      <xdr:col>5</xdr:col>
      <xdr:colOff>0</xdr:colOff>
      <xdr:row>42</xdr:row>
      <xdr:rowOff>9525</xdr:rowOff>
    </xdr:to>
    <xdr:sp>
      <xdr:nvSpPr>
        <xdr:cNvPr id="14" name="TextBox 24"/>
        <xdr:cNvSpPr txBox="1">
          <a:spLocks noChangeArrowheads="1"/>
        </xdr:cNvSpPr>
      </xdr:nvSpPr>
      <xdr:spPr>
        <a:xfrm>
          <a:off x="285750" y="6372225"/>
          <a:ext cx="5438775"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22 December 2004, the Company alloted 30,000,000 new ordinary shares of RM0.10 each at RM0.63 per share pursuant to its initial public offering and listing on the MESDAQ Market of Bursa Securities.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5</xdr:col>
      <xdr:colOff>847725</xdr:colOff>
      <xdr:row>5</xdr:row>
      <xdr:rowOff>19050</xdr:rowOff>
    </xdr:to>
    <xdr:sp>
      <xdr:nvSpPr>
        <xdr:cNvPr id="1" name="TextBox 1"/>
        <xdr:cNvSpPr txBox="1">
          <a:spLocks noChangeArrowheads="1"/>
        </xdr:cNvSpPr>
      </xdr:nvSpPr>
      <xdr:spPr>
        <a:xfrm>
          <a:off x="0" y="657225"/>
          <a:ext cx="5695950" cy="1714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EXPLANATORY NOTES TO THE FINANCIAL STATEMENTS </a:t>
          </a:r>
        </a:p>
      </xdr:txBody>
    </xdr:sp>
    <xdr:clientData/>
  </xdr:twoCellAnchor>
  <xdr:twoCellAnchor>
    <xdr:from>
      <xdr:col>1</xdr:col>
      <xdr:colOff>9525</xdr:colOff>
      <xdr:row>9</xdr:row>
      <xdr:rowOff>28575</xdr:rowOff>
    </xdr:from>
    <xdr:to>
      <xdr:col>5</xdr:col>
      <xdr:colOff>838200</xdr:colOff>
      <xdr:row>14</xdr:row>
      <xdr:rowOff>28575</xdr:rowOff>
    </xdr:to>
    <xdr:sp>
      <xdr:nvSpPr>
        <xdr:cNvPr id="2" name="TextBox 2"/>
        <xdr:cNvSpPr txBox="1">
          <a:spLocks noChangeArrowheads="1"/>
        </xdr:cNvSpPr>
      </xdr:nvSpPr>
      <xdr:spPr>
        <a:xfrm>
          <a:off x="285750" y="1485900"/>
          <a:ext cx="5400675" cy="809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revenue and profit before taxation (including share of results of of associated companies) for the year of RM22,770,047 and RM5,990,903 were within the Directors' forecast. The revenue and profit before taxation for 2004 represents an increase of 25% and 35% respectively, compared to 2003 proforma consolidated income statement set out in the Company's Prospectus dated 30 November 2004.  </a:t>
          </a:r>
        </a:p>
      </xdr:txBody>
    </xdr:sp>
    <xdr:clientData/>
  </xdr:twoCellAnchor>
  <xdr:twoCellAnchor>
    <xdr:from>
      <xdr:col>1</xdr:col>
      <xdr:colOff>9525</xdr:colOff>
      <xdr:row>18</xdr:row>
      <xdr:rowOff>28575</xdr:rowOff>
    </xdr:from>
    <xdr:to>
      <xdr:col>5</xdr:col>
      <xdr:colOff>847725</xdr:colOff>
      <xdr:row>24</xdr:row>
      <xdr:rowOff>0</xdr:rowOff>
    </xdr:to>
    <xdr:sp>
      <xdr:nvSpPr>
        <xdr:cNvPr id="3" name="TextBox 3"/>
        <xdr:cNvSpPr txBox="1">
          <a:spLocks noChangeArrowheads="1"/>
        </xdr:cNvSpPr>
      </xdr:nvSpPr>
      <xdr:spPr>
        <a:xfrm>
          <a:off x="285750" y="2943225"/>
          <a:ext cx="5410200" cy="942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profit before taxation for the current quarter ended 31 December 2004 of RM1,583,895 represents an increase of RM64,415 from the previous quarter mainly due to higher contribution from software development activities (profit from operations for software development activities increased from RM 296,758 in previous quarter to RM446,696 in current quarter).</a:t>
          </a:r>
        </a:p>
      </xdr:txBody>
    </xdr:sp>
    <xdr:clientData/>
  </xdr:twoCellAnchor>
  <xdr:twoCellAnchor>
    <xdr:from>
      <xdr:col>1</xdr:col>
      <xdr:colOff>9525</xdr:colOff>
      <xdr:row>26</xdr:row>
      <xdr:rowOff>9525</xdr:rowOff>
    </xdr:from>
    <xdr:to>
      <xdr:col>6</xdr:col>
      <xdr:colOff>0</xdr:colOff>
      <xdr:row>28</xdr:row>
      <xdr:rowOff>152400</xdr:rowOff>
    </xdr:to>
    <xdr:sp>
      <xdr:nvSpPr>
        <xdr:cNvPr id="4" name="TextBox 4"/>
        <xdr:cNvSpPr txBox="1">
          <a:spLocks noChangeArrowheads="1"/>
        </xdr:cNvSpPr>
      </xdr:nvSpPr>
      <xdr:spPr>
        <a:xfrm>
          <a:off x="285750" y="4219575"/>
          <a:ext cx="5410200" cy="466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Barring any unforeseen circumstances, the Directors of the Company believe that the Group is able to achieve positive results for financial year ending 31 December 2005.</a:t>
          </a:r>
        </a:p>
      </xdr:txBody>
    </xdr:sp>
    <xdr:clientData/>
  </xdr:twoCellAnchor>
  <xdr:twoCellAnchor>
    <xdr:from>
      <xdr:col>1</xdr:col>
      <xdr:colOff>9525</xdr:colOff>
      <xdr:row>31</xdr:row>
      <xdr:rowOff>9525</xdr:rowOff>
    </xdr:from>
    <xdr:to>
      <xdr:col>5</xdr:col>
      <xdr:colOff>847725</xdr:colOff>
      <xdr:row>33</xdr:row>
      <xdr:rowOff>0</xdr:rowOff>
    </xdr:to>
    <xdr:sp>
      <xdr:nvSpPr>
        <xdr:cNvPr id="5" name="TextBox 5"/>
        <xdr:cNvSpPr txBox="1">
          <a:spLocks noChangeArrowheads="1"/>
        </xdr:cNvSpPr>
      </xdr:nvSpPr>
      <xdr:spPr>
        <a:xfrm>
          <a:off x="285750" y="5029200"/>
          <a:ext cx="5410200"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This note is not applicable.</a:t>
          </a:r>
        </a:p>
      </xdr:txBody>
    </xdr:sp>
    <xdr:clientData/>
  </xdr:twoCellAnchor>
  <xdr:twoCellAnchor>
    <xdr:from>
      <xdr:col>1</xdr:col>
      <xdr:colOff>9525</xdr:colOff>
      <xdr:row>51</xdr:row>
      <xdr:rowOff>9525</xdr:rowOff>
    </xdr:from>
    <xdr:to>
      <xdr:col>5</xdr:col>
      <xdr:colOff>847725</xdr:colOff>
      <xdr:row>52</xdr:row>
      <xdr:rowOff>104775</xdr:rowOff>
    </xdr:to>
    <xdr:sp>
      <xdr:nvSpPr>
        <xdr:cNvPr id="6" name="TextBox 7"/>
        <xdr:cNvSpPr txBox="1">
          <a:spLocks noChangeArrowheads="1"/>
        </xdr:cNvSpPr>
      </xdr:nvSpPr>
      <xdr:spPr>
        <a:xfrm>
          <a:off x="285750" y="8286750"/>
          <a:ext cx="5410200" cy="257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properties for the current quarter under review.</a:t>
          </a:r>
        </a:p>
      </xdr:txBody>
    </xdr:sp>
    <xdr:clientData/>
  </xdr:twoCellAnchor>
  <xdr:twoCellAnchor>
    <xdr:from>
      <xdr:col>1</xdr:col>
      <xdr:colOff>9525</xdr:colOff>
      <xdr:row>55</xdr:row>
      <xdr:rowOff>9525</xdr:rowOff>
    </xdr:from>
    <xdr:to>
      <xdr:col>5</xdr:col>
      <xdr:colOff>847725</xdr:colOff>
      <xdr:row>57</xdr:row>
      <xdr:rowOff>0</xdr:rowOff>
    </xdr:to>
    <xdr:sp>
      <xdr:nvSpPr>
        <xdr:cNvPr id="7" name="TextBox 8"/>
        <xdr:cNvSpPr txBox="1">
          <a:spLocks noChangeArrowheads="1"/>
        </xdr:cNvSpPr>
      </xdr:nvSpPr>
      <xdr:spPr>
        <a:xfrm>
          <a:off x="285750" y="8934450"/>
          <a:ext cx="5410200"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and disposals of quoted securities for the quarter under review.</a:t>
          </a:r>
        </a:p>
      </xdr:txBody>
    </xdr:sp>
    <xdr:clientData/>
  </xdr:twoCellAnchor>
  <xdr:twoCellAnchor>
    <xdr:from>
      <xdr:col>0</xdr:col>
      <xdr:colOff>266700</xdr:colOff>
      <xdr:row>115</xdr:row>
      <xdr:rowOff>0</xdr:rowOff>
    </xdr:from>
    <xdr:to>
      <xdr:col>5</xdr:col>
      <xdr:colOff>847725</xdr:colOff>
      <xdr:row>117</xdr:row>
      <xdr:rowOff>57150</xdr:rowOff>
    </xdr:to>
    <xdr:sp>
      <xdr:nvSpPr>
        <xdr:cNvPr id="8" name="TextBox 10"/>
        <xdr:cNvSpPr txBox="1">
          <a:spLocks noChangeArrowheads="1"/>
        </xdr:cNvSpPr>
      </xdr:nvSpPr>
      <xdr:spPr>
        <a:xfrm>
          <a:off x="266700" y="18678525"/>
          <a:ext cx="5429250"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had not entered into any contracts involving off balance sheet financial instruments as at the date of this report.</a:t>
          </a:r>
        </a:p>
      </xdr:txBody>
    </xdr:sp>
    <xdr:clientData/>
  </xdr:twoCellAnchor>
  <xdr:twoCellAnchor>
    <xdr:from>
      <xdr:col>1</xdr:col>
      <xdr:colOff>9525</xdr:colOff>
      <xdr:row>120</xdr:row>
      <xdr:rowOff>9525</xdr:rowOff>
    </xdr:from>
    <xdr:to>
      <xdr:col>5</xdr:col>
      <xdr:colOff>847725</xdr:colOff>
      <xdr:row>121</xdr:row>
      <xdr:rowOff>114300</xdr:rowOff>
    </xdr:to>
    <xdr:sp>
      <xdr:nvSpPr>
        <xdr:cNvPr id="9" name="TextBox 11"/>
        <xdr:cNvSpPr txBox="1">
          <a:spLocks noChangeArrowheads="1"/>
        </xdr:cNvSpPr>
      </xdr:nvSpPr>
      <xdr:spPr>
        <a:xfrm>
          <a:off x="285750" y="19497675"/>
          <a:ext cx="5410200" cy="266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litigations during the quarter  under review.</a:t>
          </a:r>
        </a:p>
      </xdr:txBody>
    </xdr:sp>
    <xdr:clientData/>
  </xdr:twoCellAnchor>
  <xdr:twoCellAnchor>
    <xdr:from>
      <xdr:col>1</xdr:col>
      <xdr:colOff>9525</xdr:colOff>
      <xdr:row>138</xdr:row>
      <xdr:rowOff>9525</xdr:rowOff>
    </xdr:from>
    <xdr:to>
      <xdr:col>5</xdr:col>
      <xdr:colOff>847725</xdr:colOff>
      <xdr:row>141</xdr:row>
      <xdr:rowOff>0</xdr:rowOff>
    </xdr:to>
    <xdr:sp>
      <xdr:nvSpPr>
        <xdr:cNvPr id="10" name="TextBox 13"/>
        <xdr:cNvSpPr txBox="1">
          <a:spLocks noChangeArrowheads="1"/>
        </xdr:cNvSpPr>
      </xdr:nvSpPr>
      <xdr:spPr>
        <a:xfrm>
          <a:off x="285750" y="22412325"/>
          <a:ext cx="5410200"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24 February 2005.</a:t>
          </a:r>
        </a:p>
      </xdr:txBody>
    </xdr:sp>
    <xdr:clientData/>
  </xdr:twoCellAnchor>
  <xdr:twoCellAnchor>
    <xdr:from>
      <xdr:col>1</xdr:col>
      <xdr:colOff>9525</xdr:colOff>
      <xdr:row>43</xdr:row>
      <xdr:rowOff>9525</xdr:rowOff>
    </xdr:from>
    <xdr:to>
      <xdr:col>5</xdr:col>
      <xdr:colOff>847725</xdr:colOff>
      <xdr:row>45</xdr:row>
      <xdr:rowOff>38100</xdr:rowOff>
    </xdr:to>
    <xdr:sp>
      <xdr:nvSpPr>
        <xdr:cNvPr id="11" name="TextBox 14"/>
        <xdr:cNvSpPr txBox="1">
          <a:spLocks noChangeArrowheads="1"/>
        </xdr:cNvSpPr>
      </xdr:nvSpPr>
      <xdr:spPr>
        <a:xfrm>
          <a:off x="285750" y="6991350"/>
          <a:ext cx="5410200"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effective tax rates for the periods presented above are lower than the statutory tax rate principally due to exempt income granted to Efficient Softech Sdn Bhd, a Multimedia Super Corridor (MSC) status company.</a:t>
          </a:r>
        </a:p>
      </xdr:txBody>
    </xdr:sp>
    <xdr:clientData/>
  </xdr:twoCellAnchor>
  <xdr:twoCellAnchor>
    <xdr:from>
      <xdr:col>1</xdr:col>
      <xdr:colOff>9525</xdr:colOff>
      <xdr:row>83</xdr:row>
      <xdr:rowOff>0</xdr:rowOff>
    </xdr:from>
    <xdr:to>
      <xdr:col>5</xdr:col>
      <xdr:colOff>847725</xdr:colOff>
      <xdr:row>83</xdr:row>
      <xdr:rowOff>0</xdr:rowOff>
    </xdr:to>
    <xdr:sp>
      <xdr:nvSpPr>
        <xdr:cNvPr id="12" name="TextBox 15"/>
        <xdr:cNvSpPr txBox="1">
          <a:spLocks noChangeArrowheads="1"/>
        </xdr:cNvSpPr>
      </xdr:nvSpPr>
      <xdr:spPr>
        <a:xfrm>
          <a:off x="285750" y="13458825"/>
          <a:ext cx="5410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report, the proceeds arising from the public issue of 71,000,000 new ordinary shares of 10 sen each pursuant to the listing of the Company on the MESDAQ Market of Bursa Securities amounting to RM14.91 million were utilised as follows:
</a:t>
          </a:r>
        </a:p>
      </xdr:txBody>
    </xdr:sp>
    <xdr:clientData/>
  </xdr:twoCellAnchor>
  <xdr:twoCellAnchor>
    <xdr:from>
      <xdr:col>1</xdr:col>
      <xdr:colOff>0</xdr:colOff>
      <xdr:row>103</xdr:row>
      <xdr:rowOff>0</xdr:rowOff>
    </xdr:from>
    <xdr:to>
      <xdr:col>5</xdr:col>
      <xdr:colOff>847725</xdr:colOff>
      <xdr:row>106</xdr:row>
      <xdr:rowOff>0</xdr:rowOff>
    </xdr:to>
    <xdr:sp>
      <xdr:nvSpPr>
        <xdr:cNvPr id="13" name="TextBox 16"/>
        <xdr:cNvSpPr txBox="1">
          <a:spLocks noChangeArrowheads="1"/>
        </xdr:cNvSpPr>
      </xdr:nvSpPr>
      <xdr:spPr>
        <a:xfrm>
          <a:off x="276225" y="16716375"/>
          <a:ext cx="541972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total Group's borrowings, all of which were secured and were denominated in Ringgit Malaysia as at 31 December 2004 were as follows:-
</a:t>
          </a:r>
        </a:p>
      </xdr:txBody>
    </xdr:sp>
    <xdr:clientData/>
  </xdr:twoCellAnchor>
  <xdr:twoCellAnchor>
    <xdr:from>
      <xdr:col>1</xdr:col>
      <xdr:colOff>9525</xdr:colOff>
      <xdr:row>62</xdr:row>
      <xdr:rowOff>9525</xdr:rowOff>
    </xdr:from>
    <xdr:to>
      <xdr:col>5</xdr:col>
      <xdr:colOff>838200</xdr:colOff>
      <xdr:row>83</xdr:row>
      <xdr:rowOff>0</xdr:rowOff>
    </xdr:to>
    <xdr:sp>
      <xdr:nvSpPr>
        <xdr:cNvPr id="14" name="TextBox 17"/>
        <xdr:cNvSpPr txBox="1">
          <a:spLocks noChangeArrowheads="1"/>
        </xdr:cNvSpPr>
      </xdr:nvSpPr>
      <xdr:spPr>
        <a:xfrm>
          <a:off x="285750" y="10067925"/>
          <a:ext cx="5400675" cy="3390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30 November 2004, the Company issued a Prospectus for the public issue of 30,000,000 new ordinary shares of RM0.10 each at an issue price of RM0.63 per share payable in full on application comprising:
(i) 6,000,000 new ordinary shares of RM0.10 each available for application by the directors and eligible employees of the Company and its subsidiaries and persons who have contributed to the success of the Company and its subsidiaries;
(ii) 21,000,000 new ordinary shares of RM0.10 each by way of private placement to identified investors; and
(iii) 3,000,000 new ordinary shares of RM0.10 each available for application by the Malaysian public;
in conjunction with its listing on the MESDAQ Market of Bursa Securities. 
The entire issued and paid up share capital of the Company was successfully listed on the MESDAQ Market of Bursa Securities on 10 January 2005.
The Company raised RM18,900,000 from the aforesaid public issue. </a:t>
          </a:r>
        </a:p>
      </xdr:txBody>
    </xdr:sp>
    <xdr:clientData/>
  </xdr:twoCellAnchor>
  <xdr:twoCellAnchor>
    <xdr:from>
      <xdr:col>1</xdr:col>
      <xdr:colOff>9525</xdr:colOff>
      <xdr:row>85</xdr:row>
      <xdr:rowOff>0</xdr:rowOff>
    </xdr:from>
    <xdr:to>
      <xdr:col>5</xdr:col>
      <xdr:colOff>838200</xdr:colOff>
      <xdr:row>87</xdr:row>
      <xdr:rowOff>28575</xdr:rowOff>
    </xdr:to>
    <xdr:sp>
      <xdr:nvSpPr>
        <xdr:cNvPr id="15" name="TextBox 18"/>
        <xdr:cNvSpPr txBox="1">
          <a:spLocks noChangeArrowheads="1"/>
        </xdr:cNvSpPr>
      </xdr:nvSpPr>
      <xdr:spPr>
        <a:xfrm>
          <a:off x="285750" y="13782675"/>
          <a:ext cx="5400675"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21st February 2005, the proceeds arising from the public issue of RM18,900,000 were utilised as follows: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8:H27"/>
  <sheetViews>
    <sheetView tabSelected="1" workbookViewId="0" topLeftCell="A1">
      <selection activeCell="B12" sqref="B12"/>
    </sheetView>
  </sheetViews>
  <sheetFormatPr defaultColWidth="9.140625" defaultRowHeight="12.75"/>
  <cols>
    <col min="1" max="1" width="9.28125" style="0" bestFit="1" customWidth="1"/>
  </cols>
  <sheetData>
    <row r="18" spans="2:8" ht="23.25">
      <c r="B18" s="83" t="s">
        <v>116</v>
      </c>
      <c r="C18" s="83"/>
      <c r="D18" s="83"/>
      <c r="E18" s="83"/>
      <c r="F18" s="83"/>
      <c r="G18" s="83"/>
      <c r="H18" s="83"/>
    </row>
    <row r="19" spans="2:8" ht="15">
      <c r="B19" s="85" t="s">
        <v>117</v>
      </c>
      <c r="C19" s="85"/>
      <c r="D19" s="85"/>
      <c r="E19" s="85"/>
      <c r="F19" s="85"/>
      <c r="G19" s="85"/>
      <c r="H19" s="85"/>
    </row>
    <row r="20" spans="2:8" ht="15">
      <c r="B20" s="85" t="s">
        <v>108</v>
      </c>
      <c r="C20" s="85"/>
      <c r="D20" s="85"/>
      <c r="E20" s="85"/>
      <c r="F20" s="85"/>
      <c r="G20" s="85"/>
      <c r="H20" s="85"/>
    </row>
    <row r="21" spans="2:8" ht="15">
      <c r="B21" s="70"/>
      <c r="C21" s="70"/>
      <c r="D21" s="70"/>
      <c r="E21" s="70"/>
      <c r="F21" s="70"/>
      <c r="G21" s="70"/>
      <c r="H21" s="70"/>
    </row>
    <row r="22" ht="20.25">
      <c r="B22" s="59"/>
    </row>
    <row r="23" spans="2:8" s="60" customFormat="1" ht="18">
      <c r="B23" s="86" t="s">
        <v>118</v>
      </c>
      <c r="C23" s="86"/>
      <c r="D23" s="86"/>
      <c r="E23" s="86"/>
      <c r="F23" s="86"/>
      <c r="G23" s="86"/>
      <c r="H23" s="86"/>
    </row>
    <row r="24" s="60" customFormat="1" ht="18">
      <c r="B24" s="61"/>
    </row>
    <row r="25" spans="2:8" s="60" customFormat="1" ht="18">
      <c r="B25" s="86" t="s">
        <v>147</v>
      </c>
      <c r="C25" s="86"/>
      <c r="D25" s="86"/>
      <c r="E25" s="86"/>
      <c r="F25" s="86"/>
      <c r="G25" s="86"/>
      <c r="H25" s="86"/>
    </row>
    <row r="26" s="60" customFormat="1" ht="18">
      <c r="B26" s="61"/>
    </row>
    <row r="27" spans="2:8" s="60" customFormat="1" ht="18">
      <c r="B27" s="84" t="s">
        <v>148</v>
      </c>
      <c r="C27" s="84"/>
      <c r="D27" s="84"/>
      <c r="E27" s="84"/>
      <c r="F27" s="84"/>
      <c r="G27" s="84"/>
      <c r="H27" s="84"/>
    </row>
  </sheetData>
  <mergeCells count="6">
    <mergeCell ref="B18:H18"/>
    <mergeCell ref="B27:H27"/>
    <mergeCell ref="B19:H19"/>
    <mergeCell ref="B20:H20"/>
    <mergeCell ref="B23:H23"/>
    <mergeCell ref="B25:H25"/>
  </mergeCells>
  <printOptions/>
  <pageMargins left="1.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55"/>
  <sheetViews>
    <sheetView workbookViewId="0" topLeftCell="A1">
      <selection activeCell="J45" sqref="J45"/>
    </sheetView>
  </sheetViews>
  <sheetFormatPr defaultColWidth="9.140625" defaultRowHeight="12.75"/>
  <cols>
    <col min="1" max="1" width="9.140625" style="2" customWidth="1"/>
    <col min="2" max="2" width="22.140625" style="2" customWidth="1"/>
    <col min="3" max="3" width="5.00390625" style="36" customWidth="1"/>
    <col min="4" max="4" width="1.57421875" style="3" customWidth="1"/>
    <col min="5" max="6" width="12.7109375" style="3" customWidth="1"/>
    <col min="7" max="7" width="1.57421875" style="3" customWidth="1"/>
    <col min="8" max="9" width="12.7109375" style="3" customWidth="1"/>
    <col min="10" max="16384" width="9.140625" style="2" customWidth="1"/>
  </cols>
  <sheetData>
    <row r="1" ht="12.75">
      <c r="A1" s="1" t="s">
        <v>119</v>
      </c>
    </row>
    <row r="2" ht="12.75">
      <c r="A2" s="1" t="s">
        <v>149</v>
      </c>
    </row>
    <row r="3" ht="12.75">
      <c r="A3" s="1"/>
    </row>
    <row r="5" spans="1:9" s="1" customFormat="1" ht="12.75">
      <c r="A5" s="1" t="s">
        <v>142</v>
      </c>
      <c r="C5" s="52"/>
      <c r="D5" s="4"/>
      <c r="E5" s="4"/>
      <c r="F5" s="4"/>
      <c r="G5" s="4"/>
      <c r="H5" s="4"/>
      <c r="I5" s="4"/>
    </row>
    <row r="6" spans="1:9" s="1" customFormat="1" ht="12.75">
      <c r="A6" s="2" t="s">
        <v>0</v>
      </c>
      <c r="C6" s="52"/>
      <c r="D6" s="4"/>
      <c r="E6" s="4"/>
      <c r="F6" s="4"/>
      <c r="G6" s="4"/>
      <c r="H6" s="4"/>
      <c r="I6" s="4"/>
    </row>
    <row r="8" spans="4:9" ht="12.75">
      <c r="D8" s="5"/>
      <c r="E8" s="87" t="s">
        <v>121</v>
      </c>
      <c r="F8" s="87"/>
      <c r="G8" s="5"/>
      <c r="H8" s="87" t="s">
        <v>122</v>
      </c>
      <c r="I8" s="87"/>
    </row>
    <row r="9" spans="3:9" ht="12.75">
      <c r="C9" s="36" t="s">
        <v>63</v>
      </c>
      <c r="D9" s="5"/>
      <c r="E9" s="5" t="s">
        <v>151</v>
      </c>
      <c r="F9" s="5" t="s">
        <v>68</v>
      </c>
      <c r="G9" s="5"/>
      <c r="H9" s="68" t="s">
        <v>150</v>
      </c>
      <c r="I9" s="5" t="s">
        <v>68</v>
      </c>
    </row>
    <row r="10" spans="4:9" ht="12.75">
      <c r="D10" s="5"/>
      <c r="E10" s="5" t="s">
        <v>32</v>
      </c>
      <c r="F10" s="5" t="s">
        <v>32</v>
      </c>
      <c r="G10" s="5"/>
      <c r="H10" s="5" t="s">
        <v>32</v>
      </c>
      <c r="I10" s="5" t="s">
        <v>32</v>
      </c>
    </row>
    <row r="11" spans="4:9" ht="12.75">
      <c r="D11" s="5"/>
      <c r="E11" s="5"/>
      <c r="F11" s="5"/>
      <c r="G11" s="5"/>
      <c r="H11" s="5"/>
      <c r="I11" s="5"/>
    </row>
    <row r="12" spans="1:9" ht="12.75">
      <c r="A12" s="2" t="s">
        <v>1</v>
      </c>
      <c r="C12" s="36">
        <v>8</v>
      </c>
      <c r="E12" s="3">
        <f>H12-17537571</f>
        <v>5232476</v>
      </c>
      <c r="F12" s="3">
        <v>0</v>
      </c>
      <c r="H12" s="3">
        <v>22770047</v>
      </c>
      <c r="I12" s="3">
        <v>0</v>
      </c>
    </row>
    <row r="14" spans="1:9" ht="12.75">
      <c r="A14" s="2" t="s">
        <v>2</v>
      </c>
      <c r="E14" s="6">
        <f>H14+10117663</f>
        <v>-2422569</v>
      </c>
      <c r="F14" s="6">
        <v>0</v>
      </c>
      <c r="H14" s="6">
        <v>-12540232</v>
      </c>
      <c r="I14" s="6">
        <v>0</v>
      </c>
    </row>
    <row r="16" spans="1:9" ht="12.75">
      <c r="A16" s="2" t="s">
        <v>3</v>
      </c>
      <c r="E16" s="3">
        <f>SUM(E12:E14)</f>
        <v>2809907</v>
      </c>
      <c r="F16" s="3">
        <f>SUM(F12:F14)</f>
        <v>0</v>
      </c>
      <c r="H16" s="3">
        <f>SUM(H12:H14)</f>
        <v>10229815</v>
      </c>
      <c r="I16" s="3">
        <f>SUM(I12:I14)</f>
        <v>0</v>
      </c>
    </row>
    <row r="18" spans="1:9" ht="12.75">
      <c r="A18" s="2" t="s">
        <v>4</v>
      </c>
      <c r="E18" s="3">
        <f>H18-1945</f>
        <v>13540</v>
      </c>
      <c r="F18" s="3">
        <v>0</v>
      </c>
      <c r="H18" s="3">
        <f>26499-H26</f>
        <v>15485</v>
      </c>
      <c r="I18" s="3">
        <v>0</v>
      </c>
    </row>
    <row r="20" spans="1:9" ht="12.75">
      <c r="A20" s="2" t="s">
        <v>11</v>
      </c>
      <c r="E20" s="6">
        <f>H20+2819222</f>
        <v>-1169010</v>
      </c>
      <c r="F20" s="6">
        <v>-2975</v>
      </c>
      <c r="H20" s="6">
        <f>-3614415-373817</f>
        <v>-3988232</v>
      </c>
      <c r="I20" s="6">
        <v>-2975</v>
      </c>
    </row>
    <row r="22" spans="1:9" ht="12.75">
      <c r="A22" s="2" t="s">
        <v>5</v>
      </c>
      <c r="C22" s="36">
        <v>8</v>
      </c>
      <c r="E22" s="3">
        <f>SUM(E16:E21)</f>
        <v>1654437</v>
      </c>
      <c r="F22" s="3">
        <f>SUM(F16:F21)</f>
        <v>-2975</v>
      </c>
      <c r="H22" s="3">
        <f>SUM(H16:H21)</f>
        <v>6257068</v>
      </c>
      <c r="I22" s="3">
        <f>SUM(I16:I21)</f>
        <v>-2975</v>
      </c>
    </row>
    <row r="24" spans="1:9" ht="12.75">
      <c r="A24" s="2" t="s">
        <v>59</v>
      </c>
      <c r="E24" s="3">
        <f>H24+302819</f>
        <v>-89468</v>
      </c>
      <c r="F24" s="3">
        <v>0</v>
      </c>
      <c r="H24" s="3">
        <v>-392287</v>
      </c>
      <c r="I24" s="3">
        <v>0</v>
      </c>
    </row>
    <row r="26" spans="1:9" ht="12.75">
      <c r="A26" s="2" t="s">
        <v>6</v>
      </c>
      <c r="E26" s="6">
        <f>H26-5197</f>
        <v>5817</v>
      </c>
      <c r="F26" s="6">
        <v>0</v>
      </c>
      <c r="H26" s="6">
        <f>5817+5197</f>
        <v>11014</v>
      </c>
      <c r="I26" s="6">
        <v>0</v>
      </c>
    </row>
    <row r="28" spans="1:9" ht="12.75">
      <c r="A28" s="2" t="s">
        <v>7</v>
      </c>
      <c r="E28" s="3">
        <f>SUM(E22:E27)</f>
        <v>1570786</v>
      </c>
      <c r="F28" s="3">
        <f>SUM(F22:F27)</f>
        <v>-2975</v>
      </c>
      <c r="H28" s="3">
        <f>H22+H24+H26</f>
        <v>5875795</v>
      </c>
      <c r="I28" s="3">
        <f>SUM(I22:I27)</f>
        <v>-2975</v>
      </c>
    </row>
    <row r="30" spans="1:9" ht="12.75">
      <c r="A30" s="2" t="s">
        <v>123</v>
      </c>
      <c r="E30" s="6">
        <f>H30-101999</f>
        <v>13109</v>
      </c>
      <c r="F30" s="6">
        <v>0</v>
      </c>
      <c r="H30" s="6">
        <v>115108</v>
      </c>
      <c r="I30" s="6">
        <v>0</v>
      </c>
    </row>
    <row r="32" spans="5:9" ht="12.75">
      <c r="E32" s="3">
        <f>E28+E30</f>
        <v>1583895</v>
      </c>
      <c r="F32" s="3">
        <f>F28+F30</f>
        <v>-2975</v>
      </c>
      <c r="H32" s="3">
        <f>H28+H30</f>
        <v>5990903</v>
      </c>
      <c r="I32" s="3">
        <f>I28+I30</f>
        <v>-2975</v>
      </c>
    </row>
    <row r="34" spans="1:9" ht="12.75">
      <c r="A34" s="2" t="s">
        <v>8</v>
      </c>
      <c r="C34" s="36">
        <v>19</v>
      </c>
      <c r="E34" s="6">
        <f>H34+1140840</f>
        <v>-303528</v>
      </c>
      <c r="F34" s="6">
        <v>0</v>
      </c>
      <c r="H34" s="6">
        <v>-1444368</v>
      </c>
      <c r="I34" s="6">
        <v>0</v>
      </c>
    </row>
    <row r="36" spans="1:9" ht="13.5" thickBot="1">
      <c r="A36" s="2" t="s">
        <v>9</v>
      </c>
      <c r="E36" s="8">
        <f>E32+E34</f>
        <v>1280367</v>
      </c>
      <c r="F36" s="8">
        <f>F32+F34</f>
        <v>-2975</v>
      </c>
      <c r="H36" s="8">
        <f>H32+H34</f>
        <v>4546535</v>
      </c>
      <c r="I36" s="8">
        <f>I32+I34</f>
        <v>-2975</v>
      </c>
    </row>
    <row r="37" ht="13.5" thickTop="1"/>
    <row r="39" spans="1:8" ht="12.75" hidden="1">
      <c r="A39" s="33" t="s">
        <v>58</v>
      </c>
      <c r="E39" s="3">
        <v>137443415</v>
      </c>
      <c r="H39" s="3">
        <v>137443415</v>
      </c>
    </row>
    <row r="40" ht="12.75" hidden="1"/>
    <row r="41" spans="1:8" ht="12.75">
      <c r="A41" s="2" t="s">
        <v>12</v>
      </c>
      <c r="H41" s="7"/>
    </row>
    <row r="42" spans="2:9" ht="12.75">
      <c r="B42" s="2" t="s">
        <v>64</v>
      </c>
      <c r="C42" s="36">
        <v>26</v>
      </c>
      <c r="E42" s="7">
        <f>'Notes-B'!E134</f>
        <v>1.4226296838600703</v>
      </c>
      <c r="F42" s="9" t="s">
        <v>51</v>
      </c>
      <c r="H42" s="7">
        <f>'Notes-B'!F134</f>
        <v>5.051704432954571</v>
      </c>
      <c r="I42" s="9" t="s">
        <v>51</v>
      </c>
    </row>
    <row r="43" spans="2:9" ht="12.75">
      <c r="B43" s="2" t="s">
        <v>65</v>
      </c>
      <c r="E43" s="9" t="s">
        <v>51</v>
      </c>
      <c r="F43" s="9" t="s">
        <v>51</v>
      </c>
      <c r="G43" s="9"/>
      <c r="H43" s="9" t="s">
        <v>51</v>
      </c>
      <c r="I43" s="9" t="s">
        <v>51</v>
      </c>
    </row>
    <row r="44" spans="8:9" ht="12.75">
      <c r="H44" s="5"/>
      <c r="I44" s="5"/>
    </row>
    <row r="45" spans="8:9" ht="12.75">
      <c r="H45" s="5"/>
      <c r="I45" s="5"/>
    </row>
    <row r="46" spans="8:9" ht="12.75">
      <c r="H46" s="5"/>
      <c r="I46" s="5"/>
    </row>
    <row r="47" spans="8:9" ht="12.75">
      <c r="H47" s="5"/>
      <c r="I47" s="5"/>
    </row>
    <row r="48" spans="8:9" ht="12.75">
      <c r="H48" s="5"/>
      <c r="I48" s="5"/>
    </row>
    <row r="49" spans="8:9" ht="12.75">
      <c r="H49" s="5"/>
      <c r="I49" s="5"/>
    </row>
    <row r="50" spans="8:9" ht="12.75">
      <c r="H50" s="5"/>
      <c r="I50" s="5"/>
    </row>
    <row r="51" spans="8:9" ht="12.75">
      <c r="H51" s="5"/>
      <c r="I51" s="5"/>
    </row>
    <row r="52" spans="8:9" ht="12.75">
      <c r="H52" s="5"/>
      <c r="I52" s="5"/>
    </row>
    <row r="53" spans="8:9" ht="12.75">
      <c r="H53" s="5"/>
      <c r="I53" s="5"/>
    </row>
    <row r="54" spans="8:9" ht="12.75">
      <c r="H54" s="5"/>
      <c r="I54" s="5"/>
    </row>
    <row r="55" ht="12.75">
      <c r="H55" s="5"/>
    </row>
  </sheetData>
  <mergeCells count="2">
    <mergeCell ref="H8:I8"/>
    <mergeCell ref="E8:F8"/>
  </mergeCells>
  <printOptions/>
  <pageMargins left="1.5" right="0.393700787401575" top="0.590551181102362" bottom="0.393700787401575" header="0.511811023622047" footer="0.511811023622047"/>
  <pageSetup firstPageNumber="1" useFirstPageNumber="1" orientation="portrait" scale="95" r:id="rId1"/>
  <headerFooter alignWithMargins="0">
    <oddFooter>&amp;RPage &amp;P</oddFooter>
  </headerFooter>
</worksheet>
</file>

<file path=xl/worksheets/sheet3.xml><?xml version="1.0" encoding="utf-8"?>
<worksheet xmlns="http://schemas.openxmlformats.org/spreadsheetml/2006/main" xmlns:r="http://schemas.openxmlformats.org/officeDocument/2006/relationships">
  <dimension ref="A1:F54"/>
  <sheetViews>
    <sheetView workbookViewId="0" topLeftCell="A46">
      <selection activeCell="B58" sqref="B58"/>
    </sheetView>
  </sheetViews>
  <sheetFormatPr defaultColWidth="9.140625" defaultRowHeight="12.75"/>
  <cols>
    <col min="1" max="1" width="3.421875" style="2" customWidth="1"/>
    <col min="2" max="2" width="43.8515625" style="2" customWidth="1"/>
    <col min="3" max="3" width="7.7109375" style="36" customWidth="1"/>
    <col min="4" max="4" width="13.7109375" style="3" customWidth="1"/>
    <col min="5" max="5" width="1.8515625" style="11" customWidth="1"/>
    <col min="6" max="6" width="13.7109375" style="2" customWidth="1"/>
    <col min="7" max="16384" width="9.140625" style="2" customWidth="1"/>
  </cols>
  <sheetData>
    <row r="1" ht="12.75">
      <c r="A1" s="1" t="str">
        <f>PL!A1</f>
        <v>EFFICIENT E-SOLUTIONS BERHAD (Company No. 632479-H)</v>
      </c>
    </row>
    <row r="2" ht="12.75">
      <c r="A2" s="1" t="str">
        <f>PL!A2</f>
        <v>INTERIM REPORT FOR THE FOURTH QUARTER ENDED 31 DECEMBER 2004</v>
      </c>
    </row>
    <row r="3" ht="12.75">
      <c r="A3" s="1"/>
    </row>
    <row r="4" spans="1:5" s="1" customFormat="1" ht="12.75">
      <c r="A4" s="1" t="s">
        <v>120</v>
      </c>
      <c r="C4" s="52"/>
      <c r="D4" s="4"/>
      <c r="E4" s="71"/>
    </row>
    <row r="5" spans="1:5" s="1" customFormat="1" ht="12.75">
      <c r="A5" s="2" t="s">
        <v>0</v>
      </c>
      <c r="C5" s="52"/>
      <c r="D5" s="4"/>
      <c r="E5" s="71"/>
    </row>
    <row r="6" spans="1:6" s="1" customFormat="1" ht="12.75">
      <c r="A6" s="2"/>
      <c r="C6" s="52"/>
      <c r="D6" s="4"/>
      <c r="E6" s="71"/>
      <c r="F6" s="36" t="s">
        <v>71</v>
      </c>
    </row>
    <row r="7" spans="4:6" ht="12.75">
      <c r="D7" s="5" t="s">
        <v>69</v>
      </c>
      <c r="E7" s="42"/>
      <c r="F7" s="36" t="s">
        <v>70</v>
      </c>
    </row>
    <row r="8" spans="4:6" ht="12.75">
      <c r="D8" s="5" t="s">
        <v>66</v>
      </c>
      <c r="E8" s="42"/>
      <c r="F8" s="36" t="s">
        <v>67</v>
      </c>
    </row>
    <row r="9" spans="3:6" ht="12.75">
      <c r="C9" s="36" t="s">
        <v>63</v>
      </c>
      <c r="D9" s="5" t="s">
        <v>151</v>
      </c>
      <c r="E9" s="42"/>
      <c r="F9" s="36" t="s">
        <v>68</v>
      </c>
    </row>
    <row r="10" spans="4:6" ht="12.75">
      <c r="D10" s="5" t="s">
        <v>32</v>
      </c>
      <c r="E10" s="42"/>
      <c r="F10" s="5" t="s">
        <v>32</v>
      </c>
    </row>
    <row r="11" spans="4:5" ht="12.75">
      <c r="D11" s="9"/>
      <c r="E11" s="72"/>
    </row>
    <row r="12" spans="1:6" ht="12.75">
      <c r="A12" s="2" t="s">
        <v>13</v>
      </c>
      <c r="D12" s="3">
        <v>18258671</v>
      </c>
      <c r="F12" s="3">
        <v>0</v>
      </c>
    </row>
    <row r="13" spans="1:6" ht="12.75">
      <c r="A13" s="2" t="s">
        <v>124</v>
      </c>
      <c r="D13" s="3">
        <v>415708</v>
      </c>
      <c r="F13" s="3">
        <v>0</v>
      </c>
    </row>
    <row r="14" spans="1:6" ht="12.75">
      <c r="A14" s="2" t="s">
        <v>139</v>
      </c>
      <c r="D14" s="3">
        <v>329477</v>
      </c>
      <c r="F14" s="7">
        <v>0</v>
      </c>
    </row>
    <row r="15" ht="12.75">
      <c r="F15" s="3"/>
    </row>
    <row r="16" spans="1:6" ht="12.75">
      <c r="A16" s="2" t="s">
        <v>14</v>
      </c>
      <c r="D16" s="73"/>
      <c r="F16" s="73"/>
    </row>
    <row r="17" spans="2:6" ht="12.75">
      <c r="B17" s="2" t="s">
        <v>15</v>
      </c>
      <c r="D17" s="74">
        <v>610269</v>
      </c>
      <c r="F17" s="74">
        <v>0</v>
      </c>
    </row>
    <row r="18" spans="2:6" ht="12.75">
      <c r="B18" s="2" t="s">
        <v>16</v>
      </c>
      <c r="D18" s="74">
        <v>5762358</v>
      </c>
      <c r="F18" s="74">
        <v>0</v>
      </c>
    </row>
    <row r="19" spans="2:6" ht="12.75">
      <c r="B19" s="2" t="s">
        <v>125</v>
      </c>
      <c r="D19" s="74">
        <v>813838</v>
      </c>
      <c r="F19" s="74">
        <v>0</v>
      </c>
    </row>
    <row r="20" spans="2:6" ht="12.75">
      <c r="B20" s="2" t="s">
        <v>17</v>
      </c>
      <c r="D20" s="74">
        <v>280976</v>
      </c>
      <c r="F20" s="74">
        <v>55000</v>
      </c>
    </row>
    <row r="21" spans="2:6" ht="12.75">
      <c r="B21" s="2" t="s">
        <v>155</v>
      </c>
      <c r="D21" s="74">
        <v>5169</v>
      </c>
      <c r="F21" s="74">
        <v>0</v>
      </c>
    </row>
    <row r="22" spans="2:6" ht="12.75">
      <c r="B22" s="2" t="s">
        <v>154</v>
      </c>
      <c r="D22" s="74">
        <v>18722793</v>
      </c>
      <c r="F22" s="74">
        <v>0</v>
      </c>
    </row>
    <row r="23" spans="2:6" ht="12.75">
      <c r="B23" s="2" t="s">
        <v>18</v>
      </c>
      <c r="D23" s="74">
        <v>236163</v>
      </c>
      <c r="F23" s="74">
        <v>0</v>
      </c>
    </row>
    <row r="24" spans="2:6" ht="12.75">
      <c r="B24" s="2" t="s">
        <v>19</v>
      </c>
      <c r="D24" s="74">
        <v>624578</v>
      </c>
      <c r="F24" s="74">
        <v>2</v>
      </c>
    </row>
    <row r="25" spans="4:6" ht="12.75">
      <c r="D25" s="75">
        <f>SUM(D17:D24)</f>
        <v>27056144</v>
      </c>
      <c r="F25" s="75">
        <f>SUM(F17:F24)</f>
        <v>55002</v>
      </c>
    </row>
    <row r="26" spans="4:6" ht="12.75">
      <c r="D26" s="74"/>
      <c r="F26" s="74"/>
    </row>
    <row r="27" spans="1:6" ht="12.75">
      <c r="A27" s="2" t="s">
        <v>20</v>
      </c>
      <c r="D27" s="74"/>
      <c r="F27" s="74"/>
    </row>
    <row r="28" spans="2:6" ht="12.75">
      <c r="B28" s="2" t="s">
        <v>21</v>
      </c>
      <c r="D28" s="74">
        <v>1891193</v>
      </c>
      <c r="F28" s="74">
        <v>0</v>
      </c>
    </row>
    <row r="29" spans="2:6" ht="12.75">
      <c r="B29" s="2" t="s">
        <v>22</v>
      </c>
      <c r="D29" s="74">
        <f>7185550+2</f>
        <v>7185552</v>
      </c>
      <c r="F29" s="74">
        <v>57975</v>
      </c>
    </row>
    <row r="30" spans="2:6" ht="12.75">
      <c r="B30" s="2" t="s">
        <v>28</v>
      </c>
      <c r="C30" s="36">
        <v>23</v>
      </c>
      <c r="D30" s="74">
        <v>609406</v>
      </c>
      <c r="F30" s="74">
        <v>0</v>
      </c>
    </row>
    <row r="31" spans="2:6" ht="12.75">
      <c r="B31" s="2" t="s">
        <v>23</v>
      </c>
      <c r="C31" s="36">
        <v>23</v>
      </c>
      <c r="D31" s="74">
        <v>835950</v>
      </c>
      <c r="F31" s="74">
        <v>0</v>
      </c>
    </row>
    <row r="32" spans="4:6" ht="12.75">
      <c r="D32" s="75">
        <f>SUM(D28:D31)</f>
        <v>10522101</v>
      </c>
      <c r="F32" s="75">
        <f>SUM(F28:F31)</f>
        <v>57975</v>
      </c>
    </row>
    <row r="33" spans="4:6" ht="12.75">
      <c r="D33" s="75"/>
      <c r="F33" s="75"/>
    </row>
    <row r="34" spans="4:6" ht="12.75">
      <c r="D34" s="11"/>
      <c r="F34" s="11"/>
    </row>
    <row r="35" spans="1:6" ht="12.75">
      <c r="A35" s="2" t="s">
        <v>24</v>
      </c>
      <c r="D35" s="6">
        <f>D25-D32</f>
        <v>16534043</v>
      </c>
      <c r="F35" s="6">
        <f>F25-F32</f>
        <v>-2973</v>
      </c>
    </row>
    <row r="36" spans="4:6" ht="12.75">
      <c r="D36" s="11"/>
      <c r="F36" s="11"/>
    </row>
    <row r="37" spans="4:6" ht="13.5" thickBot="1">
      <c r="D37" s="8">
        <f>D12+D13+D35+D14</f>
        <v>35537899</v>
      </c>
      <c r="F37" s="8">
        <f>SUM(F12:F13)+F35</f>
        <v>-2973</v>
      </c>
    </row>
    <row r="38" ht="13.5" thickTop="1">
      <c r="F38" s="3"/>
    </row>
    <row r="39" spans="1:6" ht="12.75">
      <c r="A39" s="2" t="s">
        <v>25</v>
      </c>
      <c r="F39" s="3"/>
    </row>
    <row r="40" spans="1:6" ht="12.75">
      <c r="A40" s="2" t="s">
        <v>26</v>
      </c>
      <c r="D40" s="3">
        <v>12000002</v>
      </c>
      <c r="F40" s="3">
        <v>2</v>
      </c>
    </row>
    <row r="41" spans="1:6" ht="12.75">
      <c r="A41" s="2" t="s">
        <v>156</v>
      </c>
      <c r="D41" s="3">
        <v>15900000</v>
      </c>
      <c r="F41" s="3">
        <v>0</v>
      </c>
    </row>
    <row r="42" spans="1:6" ht="12.75">
      <c r="A42" s="2" t="s">
        <v>27</v>
      </c>
      <c r="D42" s="6">
        <f>PL!H36+'BS'!F42</f>
        <v>4543560</v>
      </c>
      <c r="F42" s="6">
        <v>-2975</v>
      </c>
    </row>
    <row r="43" spans="1:6" ht="12.75">
      <c r="A43" s="2" t="s">
        <v>127</v>
      </c>
      <c r="D43" s="11">
        <f>SUM(D40:D42)</f>
        <v>32443562</v>
      </c>
      <c r="F43" s="11">
        <f>SUM(F40:F42)</f>
        <v>-2973</v>
      </c>
    </row>
    <row r="44" spans="4:6" ht="12.75">
      <c r="D44" s="11"/>
      <c r="F44" s="11"/>
    </row>
    <row r="45" spans="1:6" ht="12.75">
      <c r="A45" s="2" t="s">
        <v>126</v>
      </c>
      <c r="D45" s="3">
        <v>259831</v>
      </c>
      <c r="F45" s="3">
        <v>0</v>
      </c>
    </row>
    <row r="46" ht="12.75">
      <c r="A46" s="2" t="s">
        <v>131</v>
      </c>
    </row>
    <row r="47" spans="2:6" ht="12.75">
      <c r="B47" s="2" t="s">
        <v>128</v>
      </c>
      <c r="C47" s="36">
        <v>23</v>
      </c>
      <c r="D47" s="3">
        <v>991476</v>
      </c>
      <c r="F47" s="3">
        <v>0</v>
      </c>
    </row>
    <row r="48" spans="2:6" ht="12.75">
      <c r="B48" s="2" t="s">
        <v>28</v>
      </c>
      <c r="C48" s="36">
        <v>23</v>
      </c>
      <c r="D48" s="3">
        <v>492894</v>
      </c>
      <c r="F48" s="3">
        <v>0</v>
      </c>
    </row>
    <row r="49" spans="2:6" ht="12.75">
      <c r="B49" s="2" t="s">
        <v>129</v>
      </c>
      <c r="D49" s="3">
        <v>40000</v>
      </c>
      <c r="F49" s="3">
        <v>0</v>
      </c>
    </row>
    <row r="50" spans="2:6" ht="12.75">
      <c r="B50" s="2" t="s">
        <v>130</v>
      </c>
      <c r="D50" s="3">
        <v>1310136</v>
      </c>
      <c r="F50" s="3">
        <v>0</v>
      </c>
    </row>
    <row r="51" spans="4:6" ht="13.5" thickBot="1">
      <c r="D51" s="10">
        <f>SUM(D43:D50)</f>
        <v>35537899</v>
      </c>
      <c r="F51" s="10">
        <f>SUM(F43:F50)</f>
        <v>-2973</v>
      </c>
    </row>
    <row r="52" spans="4:6" ht="13.5" thickTop="1">
      <c r="D52" s="11"/>
      <c r="F52" s="11"/>
    </row>
    <row r="53" spans="4:6" ht="12.75">
      <c r="D53" s="11"/>
      <c r="F53" s="11"/>
    </row>
    <row r="54" ht="12.75">
      <c r="D54" s="11"/>
    </row>
  </sheetData>
  <printOptions/>
  <pageMargins left="1.5" right="0.393700787401575" top="0.590551181102362" bottom="0.393700787401575" header="0.511811023622047" footer="0.511811023622047"/>
  <pageSetup firstPageNumber="2" useFirstPageNumber="1" orientation="portrait" r:id="rId1"/>
  <headerFooter alignWithMargins="0">
    <oddFooter>&amp;RPage &amp;P</oddFooter>
  </headerFooter>
</worksheet>
</file>

<file path=xl/worksheets/sheet4.xml><?xml version="1.0" encoding="utf-8"?>
<worksheet xmlns="http://schemas.openxmlformats.org/spreadsheetml/2006/main" xmlns:r="http://schemas.openxmlformats.org/officeDocument/2006/relationships">
  <dimension ref="A1:G20"/>
  <sheetViews>
    <sheetView workbookViewId="0" topLeftCell="A43">
      <selection activeCell="G23" sqref="G23"/>
    </sheetView>
  </sheetViews>
  <sheetFormatPr defaultColWidth="9.140625" defaultRowHeight="12.75"/>
  <cols>
    <col min="1" max="1" width="3.00390625" style="0" customWidth="1"/>
    <col min="2" max="2" width="29.28125" style="0" customWidth="1"/>
    <col min="3" max="3" width="5.421875" style="0" customWidth="1"/>
    <col min="4" max="5" width="11.140625" style="12" customWidth="1"/>
    <col min="6" max="7" width="11.140625" style="0" customWidth="1"/>
  </cols>
  <sheetData>
    <row r="1" spans="1:5" s="2" customFormat="1" ht="12.75">
      <c r="A1" s="1" t="str">
        <f>PL!A1</f>
        <v>EFFICIENT E-SOLUTIONS BERHAD (Company No. 632479-H)</v>
      </c>
      <c r="D1" s="3"/>
      <c r="E1" s="3"/>
    </row>
    <row r="2" spans="1:5" s="2" customFormat="1" ht="12.75">
      <c r="A2" s="1" t="str">
        <f>PL!A2</f>
        <v>INTERIM REPORT FOR THE FOURTH QUARTER ENDED 31 DECEMBER 2004</v>
      </c>
      <c r="D2" s="3"/>
      <c r="E2" s="3"/>
    </row>
    <row r="3" spans="4:5" s="2" customFormat="1" ht="12.75">
      <c r="D3" s="3"/>
      <c r="E3" s="3"/>
    </row>
    <row r="4" spans="1:5" s="1" customFormat="1" ht="12.75">
      <c r="A4" s="2"/>
      <c r="D4" s="4"/>
      <c r="E4" s="4"/>
    </row>
    <row r="5" spans="1:5" s="1" customFormat="1" ht="12.75">
      <c r="A5" s="1" t="s">
        <v>29</v>
      </c>
      <c r="D5" s="4"/>
      <c r="E5" s="4"/>
    </row>
    <row r="6" spans="1:5" s="2" customFormat="1" ht="12.75">
      <c r="A6" s="2" t="s">
        <v>0</v>
      </c>
      <c r="D6" s="3"/>
      <c r="E6" s="3"/>
    </row>
    <row r="8" spans="4:7" ht="12.75">
      <c r="D8" s="13" t="s">
        <v>30</v>
      </c>
      <c r="E8" s="62" t="s">
        <v>30</v>
      </c>
      <c r="F8" s="14" t="s">
        <v>132</v>
      </c>
      <c r="G8" s="14"/>
    </row>
    <row r="9" spans="3:7" ht="12.75">
      <c r="C9" s="14" t="s">
        <v>63</v>
      </c>
      <c r="D9" s="62" t="s">
        <v>109</v>
      </c>
      <c r="E9" s="62" t="s">
        <v>160</v>
      </c>
      <c r="F9" s="14" t="s">
        <v>133</v>
      </c>
      <c r="G9" s="14" t="s">
        <v>31</v>
      </c>
    </row>
    <row r="10" spans="4:7" ht="12.75">
      <c r="D10" s="13" t="s">
        <v>32</v>
      </c>
      <c r="E10" s="62" t="s">
        <v>32</v>
      </c>
      <c r="F10" s="14" t="s">
        <v>32</v>
      </c>
      <c r="G10" s="14" t="s">
        <v>32</v>
      </c>
    </row>
    <row r="12" spans="1:7" ht="12.75">
      <c r="A12" t="s">
        <v>33</v>
      </c>
      <c r="D12" s="12">
        <v>2</v>
      </c>
      <c r="E12" s="12">
        <v>0</v>
      </c>
      <c r="F12" s="12">
        <v>-2975</v>
      </c>
      <c r="G12" s="12">
        <f>SUM(D12:F12)</f>
        <v>-2973</v>
      </c>
    </row>
    <row r="13" ht="12.75">
      <c r="F13" s="12"/>
    </row>
    <row r="14" spans="1:7" ht="12.75">
      <c r="A14" t="s">
        <v>157</v>
      </c>
      <c r="F14" s="12">
        <v>0</v>
      </c>
      <c r="G14" s="15">
        <f>SUM(D14:F14)</f>
        <v>0</v>
      </c>
    </row>
    <row r="15" spans="2:7" ht="12.75">
      <c r="B15" t="s">
        <v>158</v>
      </c>
      <c r="D15" s="12">
        <v>9000000</v>
      </c>
      <c r="E15" s="12">
        <v>0</v>
      </c>
      <c r="F15" s="12">
        <v>0</v>
      </c>
      <c r="G15" s="15">
        <f>SUM(D15:F15)</f>
        <v>9000000</v>
      </c>
    </row>
    <row r="16" spans="2:7" ht="12.75">
      <c r="B16" t="s">
        <v>159</v>
      </c>
      <c r="D16" s="12">
        <v>3000000</v>
      </c>
      <c r="E16" s="12">
        <v>15900000</v>
      </c>
      <c r="F16" s="12">
        <v>0</v>
      </c>
      <c r="G16" s="15">
        <f>SUM(D16:F16)</f>
        <v>18900000</v>
      </c>
    </row>
    <row r="17" spans="6:7" ht="12.75">
      <c r="F17" s="12"/>
      <c r="G17" s="15"/>
    </row>
    <row r="18" spans="1:7" ht="12.75">
      <c r="A18" t="s">
        <v>161</v>
      </c>
      <c r="D18" s="12">
        <v>0</v>
      </c>
      <c r="E18" s="12">
        <v>0</v>
      </c>
      <c r="F18" s="12">
        <f>PL!H36</f>
        <v>4546535</v>
      </c>
      <c r="G18" s="15">
        <f>SUM(D18:F18)</f>
        <v>4546535</v>
      </c>
    </row>
    <row r="19" ht="12.75">
      <c r="F19" s="12"/>
    </row>
    <row r="20" spans="1:7" ht="13.5" thickBot="1">
      <c r="A20" t="s">
        <v>152</v>
      </c>
      <c r="D20" s="16">
        <f>SUM(D12:D19)</f>
        <v>12000002</v>
      </c>
      <c r="E20" s="16">
        <f>SUM(E12:E19)</f>
        <v>15900000</v>
      </c>
      <c r="F20" s="16">
        <f>SUM(F12:F19)</f>
        <v>4543560</v>
      </c>
      <c r="G20" s="17">
        <f>SUM(D20:F20)</f>
        <v>32443562</v>
      </c>
    </row>
    <row r="21" ht="13.5" thickTop="1"/>
  </sheetData>
  <printOptions/>
  <pageMargins left="1.5" right="0.393700787401575" top="0.590551181102362" bottom="0.393700787401575" header="0.511811023622047" footer="0.511811023622047"/>
  <pageSetup firstPageNumber="3" useFirstPageNumber="1" orientation="portrait" r:id="rId1"/>
  <headerFooter alignWithMargins="0">
    <oddFooter>&amp;RPage &amp;P</oddFooter>
  </headerFooter>
</worksheet>
</file>

<file path=xl/worksheets/sheet5.xml><?xml version="1.0" encoding="utf-8"?>
<worksheet xmlns="http://schemas.openxmlformats.org/spreadsheetml/2006/main" xmlns:r="http://schemas.openxmlformats.org/officeDocument/2006/relationships">
  <dimension ref="A1:I28"/>
  <sheetViews>
    <sheetView workbookViewId="0" topLeftCell="A37">
      <selection activeCell="B47" sqref="B47"/>
    </sheetView>
  </sheetViews>
  <sheetFormatPr defaultColWidth="9.140625" defaultRowHeight="12.75"/>
  <cols>
    <col min="1" max="1" width="9.140625" style="2" customWidth="1"/>
    <col min="2" max="2" width="43.421875" style="2" customWidth="1"/>
    <col min="3" max="3" width="13.7109375" style="3" hidden="1" customWidth="1"/>
    <col min="4" max="4" width="2.00390625" style="3" hidden="1" customWidth="1"/>
    <col min="5" max="5" width="13.7109375" style="3" hidden="1" customWidth="1"/>
    <col min="6" max="6" width="2.00390625" style="3" hidden="1" customWidth="1"/>
    <col min="7" max="7" width="13.7109375" style="3" customWidth="1"/>
    <col min="8" max="8" width="2.00390625" style="3" customWidth="1"/>
    <col min="9" max="9" width="13.7109375" style="3" customWidth="1"/>
    <col min="10" max="16384" width="9.140625" style="2" customWidth="1"/>
  </cols>
  <sheetData>
    <row r="1" ht="12.75">
      <c r="A1" s="1" t="str">
        <f>PL!A1</f>
        <v>EFFICIENT E-SOLUTIONS BERHAD (Company No. 632479-H)</v>
      </c>
    </row>
    <row r="2" ht="12.75">
      <c r="A2" s="1" t="str">
        <f>PL!A2</f>
        <v>INTERIM REPORT FOR THE FOURTH QUARTER ENDED 31 DECEMBER 2004</v>
      </c>
    </row>
    <row r="3" ht="12.75">
      <c r="A3" s="1"/>
    </row>
    <row r="4" spans="1:9" s="1" customFormat="1" ht="12.75">
      <c r="A4" s="2"/>
      <c r="C4" s="4"/>
      <c r="D4" s="4"/>
      <c r="E4" s="4"/>
      <c r="F4" s="4"/>
      <c r="G4" s="4"/>
      <c r="H4" s="4"/>
      <c r="I4" s="4"/>
    </row>
    <row r="5" spans="1:9" s="1" customFormat="1" ht="12.75">
      <c r="A5" s="1" t="s">
        <v>34</v>
      </c>
      <c r="C5" s="4"/>
      <c r="D5" s="4"/>
      <c r="E5" s="4"/>
      <c r="F5" s="4"/>
      <c r="G5" s="4"/>
      <c r="H5" s="4"/>
      <c r="I5" s="4"/>
    </row>
    <row r="6" ht="12.75">
      <c r="A6" s="2" t="s">
        <v>0</v>
      </c>
    </row>
    <row r="7" spans="3:9" ht="12.75">
      <c r="C7" s="87" t="s">
        <v>62</v>
      </c>
      <c r="D7" s="87"/>
      <c r="E7" s="87"/>
      <c r="F7" s="5"/>
      <c r="G7" s="87" t="s">
        <v>153</v>
      </c>
      <c r="H7" s="87"/>
      <c r="I7" s="87"/>
    </row>
    <row r="8" spans="3:9" ht="12.75">
      <c r="C8" s="5" t="s">
        <v>10</v>
      </c>
      <c r="D8" s="5"/>
      <c r="E8" s="5" t="s">
        <v>112</v>
      </c>
      <c r="F8" s="5"/>
      <c r="G8" s="68" t="s">
        <v>150</v>
      </c>
      <c r="H8" s="5"/>
      <c r="I8" s="5" t="s">
        <v>68</v>
      </c>
    </row>
    <row r="9" spans="3:9" ht="12.75">
      <c r="C9" s="5" t="s">
        <v>32</v>
      </c>
      <c r="D9" s="5"/>
      <c r="E9" s="5" t="s">
        <v>32</v>
      </c>
      <c r="F9" s="5"/>
      <c r="G9" s="5" t="s">
        <v>32</v>
      </c>
      <c r="H9" s="5"/>
      <c r="I9" s="5" t="s">
        <v>32</v>
      </c>
    </row>
    <row r="10" spans="3:9" ht="12.75">
      <c r="C10" s="5"/>
      <c r="D10" s="5"/>
      <c r="E10" s="5" t="s">
        <v>111</v>
      </c>
      <c r="F10" s="5"/>
      <c r="G10" s="5"/>
      <c r="H10" s="5"/>
      <c r="I10" s="5"/>
    </row>
    <row r="11" spans="1:9" ht="12.75">
      <c r="A11" s="2" t="s">
        <v>54</v>
      </c>
      <c r="C11" s="3">
        <v>-1719211</v>
      </c>
      <c r="E11" s="3">
        <v>0</v>
      </c>
      <c r="G11" s="3">
        <v>8270008</v>
      </c>
      <c r="I11" s="3">
        <v>57400</v>
      </c>
    </row>
    <row r="13" spans="1:9" ht="12.75">
      <c r="A13" s="2" t="s">
        <v>55</v>
      </c>
      <c r="C13" s="3">
        <v>-213176</v>
      </c>
      <c r="E13" s="3">
        <v>0</v>
      </c>
      <c r="G13" s="3">
        <v>-5721711</v>
      </c>
      <c r="I13" s="3">
        <v>-57398</v>
      </c>
    </row>
    <row r="15" spans="1:9" ht="12.75">
      <c r="A15" s="2" t="s">
        <v>56</v>
      </c>
      <c r="C15" s="6">
        <v>3492568</v>
      </c>
      <c r="E15" s="6">
        <v>0</v>
      </c>
      <c r="F15" s="6"/>
      <c r="G15" s="6">
        <v>16799072</v>
      </c>
      <c r="I15" s="6">
        <v>0</v>
      </c>
    </row>
    <row r="17" spans="1:9" ht="12.75">
      <c r="A17" s="2" t="s">
        <v>57</v>
      </c>
      <c r="C17" s="3">
        <f>SUM(C11:C15)</f>
        <v>1560181</v>
      </c>
      <c r="E17" s="3">
        <v>0</v>
      </c>
      <c r="G17" s="3">
        <f>SUM(G11:G15)</f>
        <v>19347369</v>
      </c>
      <c r="I17" s="3">
        <f>SUM(I11:I15)</f>
        <v>2</v>
      </c>
    </row>
    <row r="19" spans="1:9" ht="12.75">
      <c r="A19" s="2" t="s">
        <v>181</v>
      </c>
      <c r="C19" s="3">
        <v>162556</v>
      </c>
      <c r="E19" s="3">
        <v>0</v>
      </c>
      <c r="G19" s="3">
        <v>2</v>
      </c>
      <c r="I19" s="3">
        <v>0</v>
      </c>
    </row>
    <row r="21" spans="1:9" ht="13.5" thickBot="1">
      <c r="A21" s="2" t="s">
        <v>182</v>
      </c>
      <c r="C21" s="10">
        <f>SUM(C17:C19)</f>
        <v>1722737</v>
      </c>
      <c r="E21" s="10">
        <v>0</v>
      </c>
      <c r="F21" s="10"/>
      <c r="G21" s="10">
        <f>SUM(G17:G19)</f>
        <v>19347371</v>
      </c>
      <c r="I21" s="10">
        <f>SUM(I17:I19)</f>
        <v>2</v>
      </c>
    </row>
    <row r="22" ht="13.5" thickTop="1"/>
    <row r="24" ht="12.75">
      <c r="A24" s="2" t="s">
        <v>179</v>
      </c>
    </row>
    <row r="26" spans="1:9" ht="12.75">
      <c r="A26" s="2" t="s">
        <v>154</v>
      </c>
      <c r="C26" s="3">
        <v>2463427</v>
      </c>
      <c r="E26" s="3">
        <v>0</v>
      </c>
      <c r="G26" s="3">
        <v>18722793</v>
      </c>
      <c r="I26" s="3">
        <v>0</v>
      </c>
    </row>
    <row r="27" spans="1:9" ht="12.75">
      <c r="A27" s="2" t="s">
        <v>183</v>
      </c>
      <c r="C27" s="3">
        <v>-740690</v>
      </c>
      <c r="E27" s="3">
        <v>0</v>
      </c>
      <c r="G27" s="3">
        <v>624578</v>
      </c>
      <c r="I27" s="3">
        <v>2</v>
      </c>
    </row>
    <row r="28" spans="3:9" ht="13.5" thickBot="1">
      <c r="C28" s="10">
        <f>SUM(C26:C27)</f>
        <v>1722737</v>
      </c>
      <c r="E28" s="10">
        <v>0</v>
      </c>
      <c r="F28" s="10"/>
      <c r="G28" s="10">
        <f>SUM(G26:G27)</f>
        <v>19347371</v>
      </c>
      <c r="I28" s="10">
        <f>SUM(I26:I27)</f>
        <v>2</v>
      </c>
    </row>
    <row r="29" ht="13.5" thickTop="1"/>
  </sheetData>
  <mergeCells count="2">
    <mergeCell ref="C7:E7"/>
    <mergeCell ref="G7:I7"/>
  </mergeCells>
  <printOptions/>
  <pageMargins left="1.5" right="0.393700787401575" top="1" bottom="1" header="0.511811023622047" footer="0.511811023622047"/>
  <pageSetup firstPageNumber="4" useFirstPageNumber="1" horizontalDpi="600" verticalDpi="600" orientation="portrait" paperSize="9" r:id="rId1"/>
  <headerFooter alignWithMargins="0">
    <oddFooter>&amp;RPage  &amp;P</oddFooter>
  </headerFooter>
</worksheet>
</file>

<file path=xl/worksheets/sheet6.xml><?xml version="1.0" encoding="utf-8"?>
<worksheet xmlns="http://schemas.openxmlformats.org/spreadsheetml/2006/main" xmlns:r="http://schemas.openxmlformats.org/officeDocument/2006/relationships">
  <dimension ref="A1:F133"/>
  <sheetViews>
    <sheetView zoomScaleSheetLayoutView="100" workbookViewId="0" topLeftCell="A31">
      <selection activeCell="D93" sqref="D93"/>
    </sheetView>
  </sheetViews>
  <sheetFormatPr defaultColWidth="9.140625" defaultRowHeight="12.75"/>
  <cols>
    <col min="1" max="1" width="4.140625" style="23" customWidth="1"/>
    <col min="2" max="2" width="13.7109375" style="18" customWidth="1"/>
    <col min="3" max="3" width="40.57421875" style="18" customWidth="1"/>
    <col min="4" max="5" width="13.7109375" style="19" customWidth="1"/>
    <col min="6" max="6" width="11.28125" style="65" bestFit="1" customWidth="1"/>
    <col min="7" max="16384" width="8.8515625" style="19" customWidth="1"/>
  </cols>
  <sheetData>
    <row r="1" spans="1:6" s="2" customFormat="1" ht="12.75">
      <c r="A1" s="23" t="str">
        <f>PL!A1</f>
        <v>EFFICIENT E-SOLUTIONS BERHAD (Company No. 632479-H)</v>
      </c>
      <c r="C1" s="3"/>
      <c r="F1" s="26"/>
    </row>
    <row r="2" spans="1:6" s="2" customFormat="1" ht="12.75">
      <c r="A2" s="23" t="str">
        <f>PL!A2</f>
        <v>INTERIM REPORT FOR THE FOURTH QUARTER ENDED 31 DECEMBER 2004</v>
      </c>
      <c r="C2" s="3"/>
      <c r="F2" s="26"/>
    </row>
    <row r="3" spans="1:3" ht="12.75">
      <c r="A3" s="2" t="s">
        <v>0</v>
      </c>
      <c r="B3" s="22"/>
      <c r="C3" s="22"/>
    </row>
    <row r="5" ht="12.75">
      <c r="B5" s="20"/>
    </row>
    <row r="6" ht="12.75">
      <c r="B6" s="24"/>
    </row>
    <row r="8" spans="1:2" ht="12.75">
      <c r="A8" s="53" t="s">
        <v>73</v>
      </c>
      <c r="B8" s="20" t="s">
        <v>35</v>
      </c>
    </row>
    <row r="9" ht="12.75">
      <c r="B9" s="20"/>
    </row>
    <row r="10" ht="12.75">
      <c r="B10" s="20"/>
    </row>
    <row r="11" ht="12.75">
      <c r="B11" s="20"/>
    </row>
    <row r="12" ht="12.75">
      <c r="B12" s="20"/>
    </row>
    <row r="13" ht="12.75">
      <c r="B13" s="20"/>
    </row>
    <row r="14" ht="12.75">
      <c r="B14" s="20"/>
    </row>
    <row r="15" ht="12.75">
      <c r="B15" s="20"/>
    </row>
    <row r="16" ht="12.75">
      <c r="B16" s="20"/>
    </row>
    <row r="17" ht="12.75">
      <c r="B17" s="20"/>
    </row>
    <row r="18" spans="1:2" ht="12.75">
      <c r="A18" s="53" t="s">
        <v>72</v>
      </c>
      <c r="B18" s="20" t="s">
        <v>74</v>
      </c>
    </row>
    <row r="19" spans="1:2" ht="12.75">
      <c r="A19" s="53"/>
      <c r="B19" s="20"/>
    </row>
    <row r="20" ht="12.75">
      <c r="B20" s="20"/>
    </row>
    <row r="23" spans="1:2" ht="12.75">
      <c r="A23" s="53" t="s">
        <v>75</v>
      </c>
      <c r="B23" s="20" t="s">
        <v>37</v>
      </c>
    </row>
    <row r="24" ht="12.75">
      <c r="B24" s="20"/>
    </row>
    <row r="28" spans="1:2" ht="12.75">
      <c r="A28" s="53" t="s">
        <v>76</v>
      </c>
      <c r="B28" s="20" t="s">
        <v>38</v>
      </c>
    </row>
    <row r="29" ht="12.75">
      <c r="B29" s="20"/>
    </row>
    <row r="30" spans="1:2" ht="13.5" customHeight="1">
      <c r="A30" s="19"/>
      <c r="B30" s="19"/>
    </row>
    <row r="31" ht="13.5" customHeight="1">
      <c r="B31" s="21"/>
    </row>
    <row r="32" ht="13.5" customHeight="1">
      <c r="B32" s="21"/>
    </row>
    <row r="33" spans="1:6" s="2" customFormat="1" ht="12.75">
      <c r="A33" s="54" t="s">
        <v>77</v>
      </c>
      <c r="B33" s="25" t="s">
        <v>39</v>
      </c>
      <c r="C33" s="26"/>
      <c r="F33" s="26"/>
    </row>
    <row r="34" spans="1:6" s="2" customFormat="1" ht="12.75">
      <c r="A34" s="29"/>
      <c r="B34" s="25"/>
      <c r="C34" s="26"/>
      <c r="F34" s="26"/>
    </row>
    <row r="35" spans="1:2" ht="13.5" customHeight="1">
      <c r="A35" s="19"/>
      <c r="B35" s="19"/>
    </row>
    <row r="36" ht="13.5" customHeight="1"/>
    <row r="37" ht="13.5" customHeight="1"/>
    <row r="38" spans="1:6" s="2" customFormat="1" ht="12.75">
      <c r="A38" s="54" t="s">
        <v>78</v>
      </c>
      <c r="B38" s="25" t="s">
        <v>43</v>
      </c>
      <c r="C38" s="26"/>
      <c r="F38" s="26"/>
    </row>
    <row r="39" spans="1:6" s="2" customFormat="1" ht="12.75">
      <c r="A39" s="54"/>
      <c r="B39" s="25"/>
      <c r="C39" s="26"/>
      <c r="F39" s="26"/>
    </row>
    <row r="40" spans="1:6" s="2" customFormat="1" ht="12.75">
      <c r="A40" s="54"/>
      <c r="B40" s="25"/>
      <c r="C40" s="26"/>
      <c r="F40" s="26"/>
    </row>
    <row r="41" spans="1:6" s="2" customFormat="1" ht="12.75">
      <c r="A41" s="54"/>
      <c r="B41" s="25"/>
      <c r="C41" s="26"/>
      <c r="F41" s="26"/>
    </row>
    <row r="42" spans="1:6" s="2" customFormat="1" ht="12.75">
      <c r="A42" s="54"/>
      <c r="B42" s="25"/>
      <c r="C42" s="26"/>
      <c r="F42" s="26"/>
    </row>
    <row r="43" spans="1:6" s="2" customFormat="1" ht="12.75">
      <c r="A43" s="54"/>
      <c r="B43" s="25"/>
      <c r="C43" s="26"/>
      <c r="F43" s="26"/>
    </row>
    <row r="44" spans="1:6" s="2" customFormat="1" ht="12.75">
      <c r="A44" s="54" t="s">
        <v>79</v>
      </c>
      <c r="B44" s="25" t="s">
        <v>40</v>
      </c>
      <c r="C44" s="26"/>
      <c r="F44" s="26"/>
    </row>
    <row r="45" spans="1:6" s="2" customFormat="1" ht="12.75">
      <c r="A45" s="54"/>
      <c r="B45" s="25"/>
      <c r="C45" s="26"/>
      <c r="F45" s="26"/>
    </row>
    <row r="46" spans="1:6" s="2" customFormat="1" ht="12.75">
      <c r="A46" s="29"/>
      <c r="B46" s="25"/>
      <c r="C46" s="26"/>
      <c r="F46" s="26"/>
    </row>
    <row r="47" spans="1:6" s="2" customFormat="1" ht="12.75">
      <c r="A47" s="29"/>
      <c r="B47" s="25"/>
      <c r="C47" s="26"/>
      <c r="F47" s="26"/>
    </row>
    <row r="48" spans="1:6" s="2" customFormat="1" ht="12.75">
      <c r="A48" s="29"/>
      <c r="B48" s="25"/>
      <c r="C48" s="26"/>
      <c r="F48" s="26"/>
    </row>
    <row r="49" spans="1:6" s="2" customFormat="1" ht="12.75">
      <c r="A49" s="29"/>
      <c r="B49" s="25"/>
      <c r="C49" s="26"/>
      <c r="F49" s="26"/>
    </row>
    <row r="50" spans="1:6" s="2" customFormat="1" ht="12.75">
      <c r="A50" s="29"/>
      <c r="B50" s="25"/>
      <c r="C50" s="26"/>
      <c r="F50" s="26"/>
    </row>
    <row r="51" spans="1:6" s="2" customFormat="1" ht="12.75">
      <c r="A51" s="29"/>
      <c r="B51" s="25"/>
      <c r="C51" s="26"/>
      <c r="F51" s="26"/>
    </row>
    <row r="52" spans="1:6" s="2" customFormat="1" ht="12.75">
      <c r="A52" s="29"/>
      <c r="B52" s="25"/>
      <c r="C52" s="26"/>
      <c r="F52" s="26"/>
    </row>
    <row r="53" spans="1:6" s="2" customFormat="1" ht="12.75">
      <c r="A53" s="29"/>
      <c r="B53" s="25"/>
      <c r="C53" s="26"/>
      <c r="F53" s="26"/>
    </row>
    <row r="55" spans="1:6" s="2" customFormat="1" ht="12.75">
      <c r="A55" s="54" t="s">
        <v>80</v>
      </c>
      <c r="B55" s="25" t="s">
        <v>41</v>
      </c>
      <c r="C55" s="26"/>
      <c r="F55" s="26"/>
    </row>
    <row r="56" spans="1:6" s="2" customFormat="1" ht="12.75">
      <c r="A56" s="54"/>
      <c r="B56" s="25"/>
      <c r="C56" s="26"/>
      <c r="D56" s="42" t="s">
        <v>134</v>
      </c>
      <c r="E56" s="42" t="s">
        <v>163</v>
      </c>
      <c r="F56" s="26"/>
    </row>
    <row r="57" spans="1:6" s="2" customFormat="1" ht="12.75">
      <c r="A57" s="29"/>
      <c r="C57" s="26"/>
      <c r="D57" s="42" t="s">
        <v>135</v>
      </c>
      <c r="E57" s="42" t="s">
        <v>135</v>
      </c>
      <c r="F57" s="26"/>
    </row>
    <row r="58" spans="1:6" s="2" customFormat="1" ht="12.75">
      <c r="A58" s="29"/>
      <c r="B58" s="25"/>
      <c r="C58" s="26"/>
      <c r="D58" s="42" t="s">
        <v>151</v>
      </c>
      <c r="E58" s="42" t="s">
        <v>151</v>
      </c>
      <c r="F58" s="26"/>
    </row>
    <row r="59" spans="1:6" s="2" customFormat="1" ht="12.75">
      <c r="A59" s="29"/>
      <c r="B59" s="25"/>
      <c r="C59" s="26"/>
      <c r="D59" s="42" t="s">
        <v>32</v>
      </c>
      <c r="E59" s="42" t="s">
        <v>32</v>
      </c>
      <c r="F59" s="26"/>
    </row>
    <row r="60" spans="1:6" s="2" customFormat="1" ht="12.75">
      <c r="A60" s="29"/>
      <c r="B60" s="25" t="s">
        <v>82</v>
      </c>
      <c r="C60" s="26"/>
      <c r="D60" s="42"/>
      <c r="E60" s="42"/>
      <c r="F60" s="26"/>
    </row>
    <row r="61" spans="1:6" s="2" customFormat="1" ht="12.75" customHeight="1">
      <c r="A61" s="29"/>
      <c r="B61" s="26" t="s">
        <v>137</v>
      </c>
      <c r="C61" s="26"/>
      <c r="D61" s="40">
        <f>E61-16762936</f>
        <v>4711497</v>
      </c>
      <c r="E61" s="40">
        <v>21474433</v>
      </c>
      <c r="F61" s="64"/>
    </row>
    <row r="62" spans="1:6" s="2" customFormat="1" ht="12.75">
      <c r="A62" s="29"/>
      <c r="B62" s="26" t="s">
        <v>138</v>
      </c>
      <c r="C62" s="26"/>
      <c r="D62" s="3">
        <f>E62-774635</f>
        <v>520979</v>
      </c>
      <c r="E62" s="3">
        <v>1295614</v>
      </c>
      <c r="F62" s="64"/>
    </row>
    <row r="63" spans="1:6" s="2" customFormat="1" ht="13.5" thickBot="1">
      <c r="A63" s="29"/>
      <c r="B63" s="30"/>
      <c r="C63" s="26"/>
      <c r="D63" s="46">
        <f>SUM(D61:D62)</f>
        <v>5232476</v>
      </c>
      <c r="E63" s="46">
        <f>SUM(E61:E62)</f>
        <v>22770047</v>
      </c>
      <c r="F63" s="64"/>
    </row>
    <row r="64" spans="1:6" s="2" customFormat="1" ht="13.5" thickTop="1">
      <c r="A64" s="29"/>
      <c r="B64" s="30"/>
      <c r="C64" s="26"/>
      <c r="D64" s="64"/>
      <c r="E64" s="64"/>
      <c r="F64" s="26"/>
    </row>
    <row r="65" spans="1:6" s="2" customFormat="1" ht="12.75">
      <c r="A65" s="29"/>
      <c r="B65" s="48" t="s">
        <v>110</v>
      </c>
      <c r="C65" s="26"/>
      <c r="D65" s="64"/>
      <c r="E65" s="64"/>
      <c r="F65" s="26"/>
    </row>
    <row r="66" spans="1:6" s="2" customFormat="1" ht="12.75">
      <c r="A66" s="29"/>
      <c r="B66" s="26" t="s">
        <v>137</v>
      </c>
      <c r="C66" s="26"/>
      <c r="D66" s="64">
        <f>E66-4055360</f>
        <v>1207741</v>
      </c>
      <c r="E66" s="64">
        <v>5263101</v>
      </c>
      <c r="F66" s="64"/>
    </row>
    <row r="67" spans="1:6" s="2" customFormat="1" ht="12.75">
      <c r="A67" s="29"/>
      <c r="B67" s="26" t="s">
        <v>138</v>
      </c>
      <c r="C67" s="26"/>
      <c r="D67" s="64">
        <f>E67-547271</f>
        <v>446696</v>
      </c>
      <c r="E67" s="64">
        <v>993967</v>
      </c>
      <c r="F67" s="64"/>
    </row>
    <row r="68" spans="1:6" s="2" customFormat="1" ht="13.5" thickBot="1">
      <c r="A68" s="29"/>
      <c r="B68" s="30" t="s">
        <v>5</v>
      </c>
      <c r="C68" s="26"/>
      <c r="D68" s="46">
        <f>SUM(D66:D67)</f>
        <v>1654437</v>
      </c>
      <c r="E68" s="46">
        <f>SUM(E66:E67)</f>
        <v>6257068</v>
      </c>
      <c r="F68" s="64"/>
    </row>
    <row r="69" spans="1:6" s="2" customFormat="1" ht="13.5" thickTop="1">
      <c r="A69" s="29"/>
      <c r="B69" s="30"/>
      <c r="C69" s="26"/>
      <c r="D69" s="64"/>
      <c r="E69" s="64"/>
      <c r="F69" s="64"/>
    </row>
    <row r="71" spans="1:6" s="2" customFormat="1" ht="12.75">
      <c r="A71" s="54" t="s">
        <v>81</v>
      </c>
      <c r="B71" s="25" t="s">
        <v>60</v>
      </c>
      <c r="C71" s="26"/>
      <c r="F71" s="26"/>
    </row>
    <row r="72" spans="1:6" s="2" customFormat="1" ht="12.75">
      <c r="A72" s="54"/>
      <c r="B72" s="25"/>
      <c r="C72" s="26"/>
      <c r="F72" s="26"/>
    </row>
    <row r="73" spans="1:6" s="2" customFormat="1" ht="12.75">
      <c r="A73" s="29"/>
      <c r="F73" s="26"/>
    </row>
    <row r="74" spans="1:6" s="2" customFormat="1" ht="12.75">
      <c r="A74" s="29"/>
      <c r="F74" s="26"/>
    </row>
    <row r="75" spans="1:6" s="2" customFormat="1" ht="12.75">
      <c r="A75" s="29"/>
      <c r="F75" s="26"/>
    </row>
    <row r="76" spans="1:6" s="2" customFormat="1" ht="12.75">
      <c r="A76" s="54" t="s">
        <v>83</v>
      </c>
      <c r="B76" s="25" t="s">
        <v>44</v>
      </c>
      <c r="C76" s="26"/>
      <c r="F76" s="26"/>
    </row>
    <row r="77" spans="1:6" s="2" customFormat="1" ht="12.75">
      <c r="A77" s="29"/>
      <c r="B77" s="25"/>
      <c r="C77" s="26"/>
      <c r="F77" s="26"/>
    </row>
    <row r="78" spans="1:6" s="2" customFormat="1" ht="12.75">
      <c r="A78" s="29"/>
      <c r="F78" s="26"/>
    </row>
    <row r="79" spans="1:6" s="2" customFormat="1" ht="12.75">
      <c r="A79" s="29"/>
      <c r="F79" s="26"/>
    </row>
    <row r="80" spans="1:6" s="2" customFormat="1" ht="12.75">
      <c r="A80" s="29"/>
      <c r="F80" s="26"/>
    </row>
    <row r="81" spans="1:6" s="2" customFormat="1" ht="12.75">
      <c r="A81" s="29"/>
      <c r="B81" s="26"/>
      <c r="C81" s="26"/>
      <c r="F81" s="26"/>
    </row>
    <row r="82" spans="1:6" s="2" customFormat="1" ht="12.75">
      <c r="A82" s="54" t="s">
        <v>84</v>
      </c>
      <c r="B82" s="25" t="s">
        <v>36</v>
      </c>
      <c r="C82" s="26"/>
      <c r="F82" s="26"/>
    </row>
    <row r="83" spans="1:6" s="2" customFormat="1" ht="12.75">
      <c r="A83" s="54"/>
      <c r="B83" s="25"/>
      <c r="C83" s="26"/>
      <c r="F83" s="26"/>
    </row>
    <row r="84" spans="1:6" s="2" customFormat="1" ht="12.75">
      <c r="A84" s="29"/>
      <c r="B84" s="26"/>
      <c r="C84" s="26"/>
      <c r="F84" s="26"/>
    </row>
    <row r="85" spans="1:6" s="2" customFormat="1" ht="12.75">
      <c r="A85" s="29"/>
      <c r="B85" s="26"/>
      <c r="C85" s="26"/>
      <c r="F85" s="26"/>
    </row>
    <row r="86" spans="1:6" s="49" customFormat="1" ht="12.75">
      <c r="A86" s="55" t="s">
        <v>85</v>
      </c>
      <c r="B86" s="48" t="s">
        <v>42</v>
      </c>
      <c r="C86" s="30"/>
      <c r="F86" s="30"/>
    </row>
    <row r="87" spans="1:6" s="49" customFormat="1" ht="12.75">
      <c r="A87" s="47"/>
      <c r="B87" s="48"/>
      <c r="C87" s="30"/>
      <c r="F87" s="30"/>
    </row>
    <row r="88" spans="1:6" s="2" customFormat="1" ht="12.75">
      <c r="A88" s="29"/>
      <c r="B88" s="26"/>
      <c r="C88" s="26"/>
      <c r="F88" s="26"/>
    </row>
    <row r="89" spans="1:6" s="2" customFormat="1" ht="12.75">
      <c r="A89" s="29"/>
      <c r="B89" s="26"/>
      <c r="C89" s="26"/>
      <c r="F89" s="26"/>
    </row>
    <row r="90" spans="1:6" s="2" customFormat="1" ht="12.75">
      <c r="A90" s="29"/>
      <c r="B90" s="26"/>
      <c r="C90" s="26"/>
      <c r="F90" s="26"/>
    </row>
    <row r="91" spans="1:6" s="2" customFormat="1" ht="12.75">
      <c r="A91" s="29"/>
      <c r="B91" s="26"/>
      <c r="C91" s="26"/>
      <c r="F91" s="26"/>
    </row>
    <row r="92" spans="1:6" s="2" customFormat="1" ht="12.75">
      <c r="A92" s="29"/>
      <c r="B92" s="26"/>
      <c r="C92" s="26"/>
      <c r="F92" s="26"/>
    </row>
    <row r="93" spans="1:6" s="2" customFormat="1" ht="12.75">
      <c r="A93" s="29"/>
      <c r="B93" s="26"/>
      <c r="C93" s="26"/>
      <c r="F93" s="26"/>
    </row>
    <row r="94" spans="1:6" s="2" customFormat="1" ht="12.75">
      <c r="A94" s="54" t="s">
        <v>86</v>
      </c>
      <c r="B94" s="25" t="s">
        <v>88</v>
      </c>
      <c r="C94" s="26"/>
      <c r="F94" s="26"/>
    </row>
    <row r="95" spans="1:6" s="2" customFormat="1" ht="12.75">
      <c r="A95" s="54"/>
      <c r="B95" s="25"/>
      <c r="C95" s="26"/>
      <c r="F95" s="26"/>
    </row>
    <row r="96" spans="1:6" s="2" customFormat="1" ht="12.75">
      <c r="A96" s="54"/>
      <c r="B96" s="25"/>
      <c r="C96" s="26"/>
      <c r="F96" s="26"/>
    </row>
    <row r="97" spans="1:6" s="2" customFormat="1" ht="12.75">
      <c r="A97" s="54"/>
      <c r="B97" s="25"/>
      <c r="C97" s="26"/>
      <c r="F97" s="26"/>
    </row>
    <row r="98" spans="1:6" s="2" customFormat="1" ht="12.75">
      <c r="A98" s="54"/>
      <c r="B98" s="25"/>
      <c r="C98" s="26"/>
      <c r="F98" s="26"/>
    </row>
    <row r="99" spans="1:6" s="2" customFormat="1" ht="12.75">
      <c r="A99" s="29"/>
      <c r="B99" s="30"/>
      <c r="C99" s="26"/>
      <c r="D99" s="42"/>
      <c r="E99" s="42" t="s">
        <v>151</v>
      </c>
      <c r="F99" s="26"/>
    </row>
    <row r="100" spans="1:6" s="2" customFormat="1" ht="12.75">
      <c r="A100" s="29"/>
      <c r="B100" s="26"/>
      <c r="C100" s="26"/>
      <c r="D100" s="42"/>
      <c r="E100" s="42" t="s">
        <v>32</v>
      </c>
      <c r="F100" s="26"/>
    </row>
    <row r="101" spans="1:6" s="2" customFormat="1" ht="12.75">
      <c r="A101" s="29"/>
      <c r="B101" s="26" t="s">
        <v>87</v>
      </c>
      <c r="C101" s="26"/>
      <c r="F101" s="26"/>
    </row>
    <row r="102" spans="1:6" s="2" customFormat="1" ht="13.5" thickBot="1">
      <c r="A102" s="29"/>
      <c r="B102" s="26" t="s">
        <v>180</v>
      </c>
      <c r="C102" s="26"/>
      <c r="D102" s="3"/>
      <c r="E102" s="8">
        <v>478000</v>
      </c>
      <c r="F102" s="26"/>
    </row>
    <row r="103" spans="1:6" s="2" customFormat="1" ht="13.5" thickTop="1">
      <c r="A103" s="29"/>
      <c r="B103" s="26"/>
      <c r="C103" s="26"/>
      <c r="F103" s="26"/>
    </row>
    <row r="104" spans="1:6" s="2" customFormat="1" ht="12.75">
      <c r="A104" s="54" t="s">
        <v>89</v>
      </c>
      <c r="B104" s="25" t="s">
        <v>61</v>
      </c>
      <c r="C104" s="26"/>
      <c r="F104" s="26"/>
    </row>
    <row r="105" spans="1:6" s="2" customFormat="1" ht="12.75">
      <c r="A105" s="54"/>
      <c r="B105" s="25"/>
      <c r="C105" s="26"/>
      <c r="F105" s="26"/>
    </row>
    <row r="106" spans="1:6" s="49" customFormat="1" ht="12.75">
      <c r="A106" s="47"/>
      <c r="B106" s="30" t="s">
        <v>162</v>
      </c>
      <c r="C106" s="30"/>
      <c r="F106" s="30"/>
    </row>
    <row r="107" spans="1:6" s="49" customFormat="1" ht="12.75">
      <c r="A107" s="47"/>
      <c r="B107" s="30" t="s">
        <v>144</v>
      </c>
      <c r="C107" s="30"/>
      <c r="F107" s="30"/>
    </row>
    <row r="108" spans="1:6" s="49" customFormat="1" ht="12.75">
      <c r="A108" s="47"/>
      <c r="B108" s="50"/>
      <c r="C108" s="30"/>
      <c r="D108" s="42" t="s">
        <v>134</v>
      </c>
      <c r="E108" s="42" t="s">
        <v>163</v>
      </c>
      <c r="F108" s="30"/>
    </row>
    <row r="109" spans="1:6" s="49" customFormat="1" ht="12.75">
      <c r="A109" s="47"/>
      <c r="B109" s="50"/>
      <c r="C109" s="30"/>
      <c r="D109" s="42" t="s">
        <v>135</v>
      </c>
      <c r="E109" s="42" t="s">
        <v>135</v>
      </c>
      <c r="F109" s="30"/>
    </row>
    <row r="110" spans="1:6" s="49" customFormat="1" ht="12.75">
      <c r="A110" s="47"/>
      <c r="B110" s="50"/>
      <c r="C110" s="30"/>
      <c r="D110" s="42" t="s">
        <v>151</v>
      </c>
      <c r="E110" s="42" t="s">
        <v>151</v>
      </c>
      <c r="F110" s="30"/>
    </row>
    <row r="111" spans="1:6" s="49" customFormat="1" ht="12.75">
      <c r="A111" s="47"/>
      <c r="B111" s="50"/>
      <c r="C111" s="30"/>
      <c r="D111" s="42" t="s">
        <v>32</v>
      </c>
      <c r="E111" s="42" t="s">
        <v>32</v>
      </c>
      <c r="F111" s="30"/>
    </row>
    <row r="112" spans="1:6" s="49" customFormat="1" ht="12.75">
      <c r="A112" s="47"/>
      <c r="B112" s="50"/>
      <c r="C112" s="30"/>
      <c r="E112" s="56"/>
      <c r="F112" s="30"/>
    </row>
    <row r="113" spans="2:6" ht="12.75">
      <c r="B113" s="50"/>
      <c r="F113" s="69"/>
    </row>
    <row r="114" spans="2:6" ht="12.75">
      <c r="B114" s="50" t="s">
        <v>136</v>
      </c>
      <c r="D114" s="51">
        <f>E114-1549052</f>
        <v>352296</v>
      </c>
      <c r="E114" s="51">
        <v>1901348</v>
      </c>
      <c r="F114" s="69"/>
    </row>
    <row r="115" spans="2:6" ht="12.75">
      <c r="B115" s="50" t="s">
        <v>178</v>
      </c>
      <c r="D115" s="51"/>
      <c r="E115" s="51"/>
      <c r="F115" s="69"/>
    </row>
    <row r="116" spans="2:6" ht="12.75">
      <c r="B116" s="50" t="s">
        <v>143</v>
      </c>
      <c r="D116" s="51">
        <f>117500*3</f>
        <v>352500</v>
      </c>
      <c r="E116" s="51">
        <v>470000</v>
      </c>
      <c r="F116" s="69"/>
    </row>
    <row r="117" spans="2:6" ht="12.75">
      <c r="B117" s="50" t="s">
        <v>177</v>
      </c>
      <c r="F117" s="69"/>
    </row>
    <row r="118" spans="1:6" s="2" customFormat="1" ht="12.75">
      <c r="A118" s="29"/>
      <c r="B118" s="26"/>
      <c r="C118" s="26"/>
      <c r="E118" s="3"/>
      <c r="F118" s="26"/>
    </row>
    <row r="119" spans="1:6" s="2" customFormat="1" ht="12.75">
      <c r="A119" s="29"/>
      <c r="B119" s="26"/>
      <c r="C119" s="26"/>
      <c r="F119" s="26"/>
    </row>
    <row r="120" spans="1:6" s="2" customFormat="1" ht="12.75">
      <c r="A120" s="29"/>
      <c r="B120" s="30"/>
      <c r="C120" s="26"/>
      <c r="F120" s="26"/>
    </row>
    <row r="121" spans="1:6" s="2" customFormat="1" ht="12.75">
      <c r="A121" s="29"/>
      <c r="B121" s="30"/>
      <c r="C121" s="26"/>
      <c r="F121" s="26"/>
    </row>
    <row r="122" spans="1:6" s="2" customFormat="1" ht="12.75">
      <c r="A122" s="29"/>
      <c r="B122" s="30"/>
      <c r="C122" s="26"/>
      <c r="F122" s="26"/>
    </row>
    <row r="123" spans="1:6" s="2" customFormat="1" ht="12.75">
      <c r="A123" s="29"/>
      <c r="B123" s="30"/>
      <c r="C123" s="26"/>
      <c r="F123" s="26"/>
    </row>
    <row r="124" spans="1:6" s="2" customFormat="1" ht="12.75">
      <c r="A124" s="29"/>
      <c r="B124" s="30"/>
      <c r="C124" s="26"/>
      <c r="F124" s="26"/>
    </row>
    <row r="125" spans="1:6" s="2" customFormat="1" ht="12.75">
      <c r="A125" s="54"/>
      <c r="B125" s="25"/>
      <c r="C125" s="26"/>
      <c r="F125" s="26"/>
    </row>
    <row r="126" spans="1:6" s="2" customFormat="1" ht="12.75">
      <c r="A126" s="54"/>
      <c r="B126" s="25"/>
      <c r="C126" s="26"/>
      <c r="F126" s="26"/>
    </row>
    <row r="127" spans="1:6" s="2" customFormat="1" ht="12.75">
      <c r="A127" s="54"/>
      <c r="B127" s="25"/>
      <c r="C127" s="26"/>
      <c r="F127" s="26"/>
    </row>
    <row r="128" spans="1:6" s="2" customFormat="1" ht="12.75">
      <c r="A128" s="54"/>
      <c r="B128" s="25"/>
      <c r="C128" s="26"/>
      <c r="D128" s="36"/>
      <c r="E128" s="36"/>
      <c r="F128" s="26"/>
    </row>
    <row r="129" ht="12.75">
      <c r="E129" s="63"/>
    </row>
    <row r="130" ht="12.75">
      <c r="E130" s="63"/>
    </row>
    <row r="131" ht="12.75">
      <c r="E131" s="63"/>
    </row>
    <row r="132" ht="12.75">
      <c r="E132" s="63"/>
    </row>
    <row r="133" ht="12.75">
      <c r="E133" s="63"/>
    </row>
  </sheetData>
  <printOptions/>
  <pageMargins left="1.5" right="0.393700787401575" top="1" bottom="1" header="0.511811023622047" footer="0.511811023622047"/>
  <pageSetup firstPageNumber="5" useFirstPageNumber="1" orientation="portrait" r:id="rId2"/>
  <headerFooter alignWithMargins="0">
    <oddFooter>&amp;RPage &amp;P</oddFooter>
  </headerFooter>
  <rowBreaks count="2" manualBreakCount="2">
    <brk id="51" max="4" man="1"/>
    <brk id="90" max="4" man="1"/>
  </rowBreaks>
  <drawing r:id="rId1"/>
</worksheet>
</file>

<file path=xl/worksheets/sheet7.xml><?xml version="1.0" encoding="utf-8"?>
<worksheet xmlns="http://schemas.openxmlformats.org/spreadsheetml/2006/main" xmlns:r="http://schemas.openxmlformats.org/officeDocument/2006/relationships">
  <dimension ref="A1:BC503"/>
  <sheetViews>
    <sheetView zoomScaleSheetLayoutView="100" workbookViewId="0" topLeftCell="A127">
      <selection activeCell="E137" sqref="E137"/>
    </sheetView>
  </sheetViews>
  <sheetFormatPr defaultColWidth="9.140625" defaultRowHeight="12.75"/>
  <cols>
    <col min="1" max="1" width="4.140625" style="37" customWidth="1"/>
    <col min="2" max="2" width="13.7109375" style="18" customWidth="1"/>
    <col min="3" max="3" width="29.28125" style="18" customWidth="1"/>
    <col min="4" max="4" width="12.8515625" style="19" customWidth="1"/>
    <col min="5" max="6" width="12.7109375" style="19" customWidth="1"/>
    <col min="7" max="16384" width="8.8515625" style="19" customWidth="1"/>
  </cols>
  <sheetData>
    <row r="1" spans="1:3" s="2" customFormat="1" ht="12.75">
      <c r="A1" s="23" t="str">
        <f>PL!A1</f>
        <v>EFFICIENT E-SOLUTIONS BERHAD (Company No. 632479-H)</v>
      </c>
      <c r="C1" s="3"/>
    </row>
    <row r="2" spans="1:3" s="2" customFormat="1" ht="12.75">
      <c r="A2" s="23" t="str">
        <f>PL!A2</f>
        <v>INTERIM REPORT FOR THE FOURTH QUARTER ENDED 31 DECEMBER 2004</v>
      </c>
      <c r="C2" s="3"/>
    </row>
    <row r="3" spans="1:3" ht="12.75">
      <c r="A3" s="2" t="s">
        <v>0</v>
      </c>
      <c r="B3" s="22"/>
      <c r="C3" s="22"/>
    </row>
    <row r="5" ht="12.75">
      <c r="B5" s="20"/>
    </row>
    <row r="6" ht="12.75">
      <c r="B6" s="24"/>
    </row>
    <row r="7" ht="12.75">
      <c r="B7" s="24"/>
    </row>
    <row r="8" spans="1:43" s="27" customFormat="1" ht="12.75">
      <c r="A8" s="57" t="s">
        <v>140</v>
      </c>
      <c r="B8" s="29" t="s">
        <v>49</v>
      </c>
      <c r="C8" s="31"/>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row>
    <row r="9" spans="1:43" s="27" customFormat="1" ht="12.75">
      <c r="A9" s="57"/>
      <c r="B9" s="29"/>
      <c r="C9" s="31"/>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row>
    <row r="10" spans="1:43" s="27" customFormat="1" ht="12.75">
      <c r="A10" s="38"/>
      <c r="B10" s="29"/>
      <c r="C10" s="31"/>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row>
    <row r="11" spans="1:43" s="27" customFormat="1" ht="12.75">
      <c r="A11" s="38"/>
      <c r="B11" s="29"/>
      <c r="C11" s="31"/>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row>
    <row r="12" spans="1:43" s="27" customFormat="1" ht="12.75">
      <c r="A12" s="38"/>
      <c r="B12" s="29"/>
      <c r="C12" s="31"/>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row>
    <row r="13" ht="12.75">
      <c r="B13" s="24"/>
    </row>
    <row r="14" ht="12.75">
      <c r="B14" s="24"/>
    </row>
    <row r="15" ht="12.75">
      <c r="B15" s="24"/>
    </row>
    <row r="16" spans="1:55" s="2" customFormat="1" ht="12.75">
      <c r="A16" s="57" t="s">
        <v>90</v>
      </c>
      <c r="B16" s="29" t="s">
        <v>146</v>
      </c>
      <c r="C16" s="33"/>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row>
    <row r="17" spans="1:55" s="2" customFormat="1" ht="12.75">
      <c r="A17" s="57"/>
      <c r="B17" s="29" t="s">
        <v>145</v>
      </c>
      <c r="C17" s="33"/>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row>
    <row r="18" spans="1:55" s="2" customFormat="1" ht="12.75">
      <c r="A18" s="38"/>
      <c r="B18" s="29"/>
      <c r="C18" s="33"/>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row>
    <row r="19" spans="1:55" s="2" customFormat="1" ht="12.75">
      <c r="A19" s="38"/>
      <c r="B19" s="33"/>
      <c r="C19" s="33"/>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row>
    <row r="20" spans="1:55" s="2" customFormat="1" ht="12.75">
      <c r="A20" s="38"/>
      <c r="B20" s="33"/>
      <c r="C20" s="33"/>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row>
    <row r="21" spans="1:55" s="2" customFormat="1" ht="12.75">
      <c r="A21" s="38"/>
      <c r="B21" s="33"/>
      <c r="C21" s="33"/>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row>
    <row r="22" spans="1:55" s="2" customFormat="1" ht="12.75">
      <c r="A22" s="38"/>
      <c r="B22" s="33"/>
      <c r="C22" s="33"/>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row>
    <row r="23" spans="1:55" s="2" customFormat="1" ht="12.75">
      <c r="A23" s="38"/>
      <c r="B23" s="33"/>
      <c r="C23" s="33"/>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row>
    <row r="24" spans="1:55" s="2" customFormat="1" ht="12.75">
      <c r="A24" s="38"/>
      <c r="B24" s="33"/>
      <c r="C24" s="33"/>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row>
    <row r="25" spans="1:55" s="2" customFormat="1" ht="12.75">
      <c r="A25" s="57" t="s">
        <v>91</v>
      </c>
      <c r="B25" s="29" t="s">
        <v>184</v>
      </c>
      <c r="C25" s="33"/>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row>
    <row r="26" spans="1:55" s="2" customFormat="1" ht="12.75">
      <c r="A26" s="57"/>
      <c r="B26" s="29"/>
      <c r="C26" s="33"/>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row>
    <row r="28" spans="1:55" s="2" customFormat="1" ht="12.75">
      <c r="A28" s="38"/>
      <c r="B28" s="33"/>
      <c r="C28" s="33"/>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row>
    <row r="29" spans="1:55" s="2" customFormat="1" ht="12.75">
      <c r="A29" s="38"/>
      <c r="B29" s="33"/>
      <c r="C29" s="33"/>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row>
    <row r="30" spans="1:55" s="2" customFormat="1" ht="12.75">
      <c r="A30" s="57" t="s">
        <v>92</v>
      </c>
      <c r="B30" s="29" t="s">
        <v>50</v>
      </c>
      <c r="C30" s="33"/>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row>
    <row r="31" spans="1:55" s="2" customFormat="1" ht="12.75">
      <c r="A31" s="57"/>
      <c r="B31" s="29"/>
      <c r="C31" s="33"/>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row>
    <row r="33" spans="1:55" s="2" customFormat="1" ht="12.75">
      <c r="A33" s="38"/>
      <c r="B33" s="33"/>
      <c r="C33" s="33"/>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row>
    <row r="34" spans="1:55" s="2" customFormat="1" ht="12.75">
      <c r="A34" s="57" t="s">
        <v>93</v>
      </c>
      <c r="B34" s="29" t="s">
        <v>8</v>
      </c>
      <c r="C34" s="33"/>
      <c r="D34" s="28"/>
      <c r="E34" s="28"/>
      <c r="F34" s="33"/>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row>
    <row r="35" spans="1:55" s="2" customFormat="1" ht="12.75">
      <c r="A35" s="57"/>
      <c r="B35" s="29"/>
      <c r="C35" s="33"/>
      <c r="D35" s="28"/>
      <c r="E35" s="42" t="s">
        <v>134</v>
      </c>
      <c r="F35" s="42" t="s">
        <v>163</v>
      </c>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row>
    <row r="36" spans="1:55" s="2" customFormat="1" ht="12.75">
      <c r="A36" s="38"/>
      <c r="B36" s="29"/>
      <c r="C36" s="33"/>
      <c r="D36" s="33"/>
      <c r="E36" s="42" t="s">
        <v>135</v>
      </c>
      <c r="F36" s="42" t="s">
        <v>135</v>
      </c>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row>
    <row r="37" spans="1:55" s="26" customFormat="1" ht="12.75">
      <c r="A37" s="38"/>
      <c r="B37" s="33"/>
      <c r="C37" s="33"/>
      <c r="D37" s="42"/>
      <c r="E37" s="42" t="s">
        <v>151</v>
      </c>
      <c r="F37" s="42" t="s">
        <v>151</v>
      </c>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row>
    <row r="38" spans="1:55" s="26" customFormat="1" ht="12.75">
      <c r="A38" s="38"/>
      <c r="B38" s="33"/>
      <c r="C38" s="33"/>
      <c r="D38" s="45"/>
      <c r="E38" s="42" t="s">
        <v>32</v>
      </c>
      <c r="F38" s="42" t="s">
        <v>32</v>
      </c>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row>
    <row r="39" spans="1:55" s="26" customFormat="1" ht="12.75">
      <c r="A39" s="38"/>
      <c r="B39" s="33"/>
      <c r="C39" s="33"/>
      <c r="D39" s="45"/>
      <c r="E39" s="42"/>
      <c r="F39" s="42"/>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row>
    <row r="40" spans="1:55" s="2" customFormat="1" ht="12.75">
      <c r="A40" s="38"/>
      <c r="B40" s="33" t="s">
        <v>45</v>
      </c>
      <c r="C40" s="33"/>
      <c r="D40" s="44"/>
      <c r="E40" s="40">
        <v>213</v>
      </c>
      <c r="F40" s="40">
        <v>988432</v>
      </c>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row>
    <row r="41" spans="1:55" s="2" customFormat="1" ht="12.75">
      <c r="A41" s="38"/>
      <c r="B41" s="33" t="s">
        <v>114</v>
      </c>
      <c r="C41" s="33"/>
      <c r="D41" s="44"/>
      <c r="E41" s="66">
        <v>303315</v>
      </c>
      <c r="F41" s="66">
        <v>455936</v>
      </c>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row>
    <row r="42" spans="1:55" s="2" customFormat="1" ht="13.5" thickBot="1">
      <c r="A42" s="38"/>
      <c r="B42" s="33"/>
      <c r="C42" s="33"/>
      <c r="D42" s="44"/>
      <c r="E42" s="41">
        <f>SUM(E40:E41)</f>
        <v>303528</v>
      </c>
      <c r="F42" s="41">
        <f>SUM(F40:F41)</f>
        <v>1444368</v>
      </c>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row>
    <row r="43" spans="1:55" s="2" customFormat="1" ht="13.5" thickTop="1">
      <c r="A43" s="38"/>
      <c r="B43" s="43"/>
      <c r="C43" s="33"/>
      <c r="D43" s="40"/>
      <c r="E43" s="40"/>
      <c r="F43" s="44"/>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row>
    <row r="44" spans="1:55" s="2" customFormat="1" ht="12.75">
      <c r="A44" s="38"/>
      <c r="B44" s="43"/>
      <c r="C44" s="33"/>
      <c r="D44" s="40"/>
      <c r="E44" s="40"/>
      <c r="F44" s="44"/>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row>
    <row r="45" spans="1:55" s="2" customFormat="1" ht="12.75">
      <c r="A45" s="38"/>
      <c r="B45" s="43"/>
      <c r="C45" s="33"/>
      <c r="D45" s="40"/>
      <c r="E45" s="40"/>
      <c r="F45" s="44"/>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row>
    <row r="46" spans="1:55" s="2" customFormat="1" ht="12.75">
      <c r="A46" s="38"/>
      <c r="B46" s="43"/>
      <c r="C46" s="33"/>
      <c r="D46" s="40"/>
      <c r="E46" s="40"/>
      <c r="F46" s="44"/>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row>
    <row r="47" spans="1:55" s="2" customFormat="1" ht="12.75">
      <c r="A47" s="38"/>
      <c r="B47" s="43"/>
      <c r="C47" s="33"/>
      <c r="D47" s="40"/>
      <c r="E47" s="40"/>
      <c r="F47" s="44"/>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row>
    <row r="48" spans="1:55" s="2" customFormat="1" ht="12.75">
      <c r="A48" s="38"/>
      <c r="B48" s="43"/>
      <c r="C48" s="33"/>
      <c r="D48" s="40"/>
      <c r="E48" s="40"/>
      <c r="F48" s="44"/>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row>
    <row r="49" spans="1:55" s="2" customFormat="1" ht="12.75">
      <c r="A49" s="38"/>
      <c r="B49" s="43"/>
      <c r="C49" s="33"/>
      <c r="D49" s="40"/>
      <c r="E49" s="40"/>
      <c r="F49" s="44"/>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row>
    <row r="50" spans="1:55" s="2" customFormat="1" ht="12.75">
      <c r="A50" s="57" t="s">
        <v>94</v>
      </c>
      <c r="B50" s="29" t="s">
        <v>102</v>
      </c>
      <c r="C50" s="33"/>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row>
    <row r="51" spans="1:55" s="2" customFormat="1" ht="12.75">
      <c r="A51" s="57"/>
      <c r="B51" s="29"/>
      <c r="C51" s="33"/>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row>
    <row r="52" spans="1:55" s="2" customFormat="1" ht="12.75">
      <c r="A52" s="38"/>
      <c r="B52" s="33"/>
      <c r="C52" s="33"/>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row>
    <row r="53" spans="1:55" s="2" customFormat="1" ht="12.75">
      <c r="A53" s="38"/>
      <c r="B53" s="33"/>
      <c r="C53" s="33"/>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row>
    <row r="54" spans="1:55" s="2" customFormat="1" ht="12.75">
      <c r="A54" s="57" t="s">
        <v>95</v>
      </c>
      <c r="B54" s="29" t="s">
        <v>101</v>
      </c>
      <c r="C54" s="33"/>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row>
    <row r="55" spans="1:55" s="2" customFormat="1" ht="12.75">
      <c r="A55" s="57"/>
      <c r="B55" s="29"/>
      <c r="C55" s="33"/>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row>
    <row r="56" spans="1:55" s="2" customFormat="1" ht="12.75">
      <c r="A56" s="38"/>
      <c r="B56" s="33"/>
      <c r="C56" s="33"/>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row>
    <row r="57" spans="1:55" s="2" customFormat="1" ht="12.75">
      <c r="A57" s="38"/>
      <c r="B57" s="33"/>
      <c r="C57" s="33"/>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row>
    <row r="58" spans="1:55" s="27" customFormat="1" ht="12.75">
      <c r="A58" s="57" t="s">
        <v>96</v>
      </c>
      <c r="B58" s="29" t="s">
        <v>113</v>
      </c>
      <c r="C58" s="33"/>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row>
    <row r="59" spans="1:55" s="27" customFormat="1" ht="12.75">
      <c r="A59" s="57"/>
      <c r="B59" s="29"/>
      <c r="C59" s="33"/>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row>
    <row r="60" spans="1:55" s="27" customFormat="1" ht="12.75">
      <c r="A60" s="57"/>
      <c r="B60" s="29" t="s">
        <v>164</v>
      </c>
      <c r="C60" s="33"/>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row>
    <row r="61" spans="1:55" s="27" customFormat="1" ht="12.75">
      <c r="A61" s="57"/>
      <c r="B61" s="29" t="s">
        <v>185</v>
      </c>
      <c r="C61" s="33"/>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row>
    <row r="62" spans="1:55" s="27" customFormat="1" ht="12.75">
      <c r="A62" s="57"/>
      <c r="B62" s="29"/>
      <c r="C62" s="33"/>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row>
    <row r="63" spans="1:55" s="27" customFormat="1" ht="12.75">
      <c r="A63" s="57"/>
      <c r="B63" s="29"/>
      <c r="C63" s="33"/>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row>
    <row r="64" spans="1:55" s="27" customFormat="1" ht="12.75">
      <c r="A64" s="57"/>
      <c r="B64" s="29"/>
      <c r="C64" s="33"/>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row>
    <row r="65" spans="1:55" s="27" customFormat="1" ht="12.75">
      <c r="A65" s="57"/>
      <c r="B65" s="29"/>
      <c r="C65" s="33"/>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row>
    <row r="66" spans="1:55" s="27" customFormat="1" ht="12.75">
      <c r="A66" s="57"/>
      <c r="B66" s="29"/>
      <c r="C66" s="33"/>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row>
    <row r="67" spans="1:55" s="27" customFormat="1" ht="12.75">
      <c r="A67" s="57"/>
      <c r="B67" s="29"/>
      <c r="C67" s="33"/>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row>
    <row r="68" spans="1:55" s="27" customFormat="1" ht="12.75">
      <c r="A68" s="57"/>
      <c r="B68" s="29"/>
      <c r="C68" s="33"/>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row>
    <row r="69" spans="1:55" s="27" customFormat="1" ht="12.75">
      <c r="A69" s="57"/>
      <c r="B69" s="29"/>
      <c r="C69" s="33"/>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row>
    <row r="70" spans="1:55" s="27" customFormat="1" ht="12.75">
      <c r="A70" s="57"/>
      <c r="B70" s="29"/>
      <c r="C70" s="33"/>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row>
    <row r="71" spans="1:55" s="27" customFormat="1" ht="12.75">
      <c r="A71" s="57"/>
      <c r="B71" s="29"/>
      <c r="C71" s="33"/>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row>
    <row r="72" spans="1:55" s="27" customFormat="1" ht="12.75">
      <c r="A72" s="57"/>
      <c r="B72" s="29"/>
      <c r="C72" s="33"/>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row>
    <row r="73" spans="1:55" s="27" customFormat="1" ht="12.75">
      <c r="A73" s="57"/>
      <c r="B73" s="29"/>
      <c r="C73" s="33"/>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row>
    <row r="74" spans="1:55" s="27" customFormat="1" ht="12.75">
      <c r="A74" s="57"/>
      <c r="B74" s="29"/>
      <c r="C74" s="33"/>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row>
    <row r="75" spans="1:55" s="27" customFormat="1" ht="12.75">
      <c r="A75" s="57"/>
      <c r="B75" s="29"/>
      <c r="C75" s="33"/>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row>
    <row r="76" spans="1:55" s="27" customFormat="1" ht="12.75">
      <c r="A76" s="57"/>
      <c r="B76" s="29"/>
      <c r="C76" s="33"/>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row>
    <row r="77" spans="1:55" s="27" customFormat="1" ht="12.75">
      <c r="A77" s="57"/>
      <c r="B77" s="29"/>
      <c r="C77" s="33"/>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row>
    <row r="78" spans="1:55" s="27" customFormat="1" ht="12.75">
      <c r="A78" s="57"/>
      <c r="B78" s="29"/>
      <c r="C78" s="33"/>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row>
    <row r="79" spans="1:55" s="27" customFormat="1" ht="12.75">
      <c r="A79" s="57"/>
      <c r="B79" s="29"/>
      <c r="C79" s="33"/>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row>
    <row r="80" spans="1:55" s="27" customFormat="1" ht="12.75">
      <c r="A80" s="57"/>
      <c r="B80" s="29"/>
      <c r="C80" s="33"/>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row>
    <row r="81" spans="1:55" s="27" customFormat="1" ht="12.75">
      <c r="A81" s="57"/>
      <c r="B81" s="29"/>
      <c r="C81" s="33"/>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row>
    <row r="82" spans="1:55" s="27" customFormat="1" ht="12.75">
      <c r="A82" s="57"/>
      <c r="B82" s="29"/>
      <c r="C82" s="33"/>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row>
    <row r="83" spans="1:55" s="27" customFormat="1" ht="12.75">
      <c r="A83" s="39"/>
      <c r="B83" s="34"/>
      <c r="C83" s="34"/>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row>
    <row r="84" spans="1:55" s="27" customFormat="1" ht="12.75">
      <c r="A84" s="39"/>
      <c r="B84" s="29" t="s">
        <v>165</v>
      </c>
      <c r="C84" s="34"/>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row>
    <row r="85" spans="1:55" s="27" customFormat="1" ht="12.75">
      <c r="A85" s="39"/>
      <c r="B85" s="34"/>
      <c r="C85" s="34"/>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row>
    <row r="86" spans="1:55" s="27" customFormat="1" ht="12.75">
      <c r="A86" s="39"/>
      <c r="B86" s="34"/>
      <c r="C86" s="34"/>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row>
    <row r="87" spans="1:55" s="27" customFormat="1" ht="12.75">
      <c r="A87" s="39"/>
      <c r="B87" s="34"/>
      <c r="C87" s="34"/>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row>
    <row r="88" spans="1:55" s="27" customFormat="1" ht="12.75">
      <c r="A88" s="39"/>
      <c r="B88" s="34"/>
      <c r="C88" s="34"/>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row>
    <row r="89" spans="1:55" s="27" customFormat="1" ht="12.75">
      <c r="A89" s="39"/>
      <c r="B89" s="29"/>
      <c r="C89" s="33"/>
      <c r="D89" s="52" t="s">
        <v>166</v>
      </c>
      <c r="E89" s="52" t="s">
        <v>167</v>
      </c>
      <c r="F89" s="76" t="s">
        <v>168</v>
      </c>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row>
    <row r="90" spans="1:55" s="27" customFormat="1" ht="12.75">
      <c r="A90" s="39"/>
      <c r="B90" s="29" t="s">
        <v>169</v>
      </c>
      <c r="C90" s="33"/>
      <c r="D90" s="76" t="s">
        <v>170</v>
      </c>
      <c r="E90" s="76" t="s">
        <v>171</v>
      </c>
      <c r="F90" s="76"/>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row>
    <row r="91" spans="1:55" s="27" customFormat="1" ht="12.75">
      <c r="A91" s="39"/>
      <c r="B91" s="77"/>
      <c r="C91" s="78"/>
      <c r="D91" s="79" t="s">
        <v>32</v>
      </c>
      <c r="E91" s="79" t="s">
        <v>32</v>
      </c>
      <c r="F91" s="79" t="s">
        <v>32</v>
      </c>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row>
    <row r="92" spans="1:55" s="27" customFormat="1" ht="12.75">
      <c r="A92" s="39"/>
      <c r="B92" s="33" t="s">
        <v>172</v>
      </c>
      <c r="C92" s="33"/>
      <c r="D92" s="80">
        <v>2000000</v>
      </c>
      <c r="E92" s="40">
        <v>0</v>
      </c>
      <c r="F92" s="67">
        <f>D92-E92</f>
        <v>2000000</v>
      </c>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row>
    <row r="93" spans="1:55" s="27" customFormat="1" ht="12.75">
      <c r="A93" s="39"/>
      <c r="B93" s="33" t="s">
        <v>174</v>
      </c>
      <c r="C93" s="33"/>
      <c r="D93" s="80">
        <v>6000000</v>
      </c>
      <c r="E93" s="40">
        <v>4475250</v>
      </c>
      <c r="F93" s="67">
        <f>D93-E93</f>
        <v>1524750</v>
      </c>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row>
    <row r="94" spans="1:55" s="27" customFormat="1" ht="12.75">
      <c r="A94" s="39"/>
      <c r="B94" s="33" t="s">
        <v>175</v>
      </c>
      <c r="C94" s="33"/>
      <c r="D94" s="80">
        <v>600000</v>
      </c>
      <c r="E94" s="40">
        <v>0</v>
      </c>
      <c r="F94" s="67">
        <f>D94-E94</f>
        <v>600000</v>
      </c>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row>
    <row r="95" spans="1:55" s="27" customFormat="1" ht="12.75">
      <c r="A95" s="39"/>
      <c r="B95" s="33" t="s">
        <v>173</v>
      </c>
      <c r="C95" s="33"/>
      <c r="D95" s="80">
        <v>8700000</v>
      </c>
      <c r="E95" s="40">
        <v>704000</v>
      </c>
      <c r="F95" s="67">
        <f>D95-E95</f>
        <v>7996000</v>
      </c>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row>
    <row r="96" spans="1:55" s="27" customFormat="1" ht="12.75">
      <c r="A96" s="39"/>
      <c r="B96" s="33" t="s">
        <v>176</v>
      </c>
      <c r="C96" s="33"/>
      <c r="D96" s="80">
        <v>1600000</v>
      </c>
      <c r="E96" s="40">
        <v>1398859</v>
      </c>
      <c r="F96" s="67">
        <f>D96-E96</f>
        <v>201141</v>
      </c>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row>
    <row r="97" spans="1:55" s="27" customFormat="1" ht="13.5" thickBot="1">
      <c r="A97" s="39"/>
      <c r="B97" s="33"/>
      <c r="C97" s="33"/>
      <c r="D97" s="81">
        <f>SUM(D92:D96)</f>
        <v>18900000</v>
      </c>
      <c r="E97" s="81">
        <f>SUM(E92:E96)</f>
        <v>6578109</v>
      </c>
      <c r="F97" s="81">
        <f>SUM(F92:F96)</f>
        <v>12321891</v>
      </c>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row>
    <row r="98" spans="1:55" s="2" customFormat="1" ht="13.5" thickTop="1">
      <c r="A98" s="38"/>
      <c r="B98" s="33"/>
      <c r="C98" s="33"/>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row>
    <row r="99" spans="1:55" s="2" customFormat="1" ht="12.75">
      <c r="A99" s="38"/>
      <c r="B99" s="33"/>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row>
    <row r="100" spans="1:55" s="2" customFormat="1" ht="12.75">
      <c r="A100" s="38"/>
      <c r="B100" s="33"/>
      <c r="C100" s="33"/>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row>
    <row r="101" spans="1:55" s="2" customFormat="1" ht="12.75">
      <c r="A101" s="38"/>
      <c r="B101" s="33"/>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row>
    <row r="102" spans="1:55" s="2" customFormat="1" ht="12.75">
      <c r="A102" s="57" t="s">
        <v>97</v>
      </c>
      <c r="B102" s="29" t="s">
        <v>103</v>
      </c>
      <c r="C102" s="33"/>
      <c r="D102" s="28"/>
      <c r="E102" s="28"/>
      <c r="F102" s="33"/>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row>
    <row r="103" spans="1:55" s="2" customFormat="1" ht="12.75">
      <c r="A103" s="57"/>
      <c r="B103" s="29"/>
      <c r="C103" s="33"/>
      <c r="D103" s="28"/>
      <c r="E103" s="28"/>
      <c r="F103" s="33"/>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row>
    <row r="104" spans="1:55" s="2" customFormat="1" ht="12.75">
      <c r="A104" s="57"/>
      <c r="B104" s="29"/>
      <c r="C104" s="33"/>
      <c r="D104" s="28"/>
      <c r="E104" s="28"/>
      <c r="F104" s="33"/>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row>
    <row r="105" spans="1:55" s="2" customFormat="1" ht="12.75">
      <c r="A105" s="57"/>
      <c r="B105" s="29"/>
      <c r="C105" s="33"/>
      <c r="D105" s="28"/>
      <c r="E105" s="28"/>
      <c r="F105" s="33"/>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row>
    <row r="106" spans="1:55" s="27" customFormat="1" ht="12.75">
      <c r="A106" s="39"/>
      <c r="B106" s="33"/>
      <c r="C106" s="33"/>
      <c r="D106" s="28"/>
      <c r="E106" s="28"/>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row>
    <row r="107" spans="1:55" s="27" customFormat="1" ht="12.75">
      <c r="A107" s="39"/>
      <c r="B107" s="33"/>
      <c r="C107" s="33"/>
      <c r="D107" s="36" t="s">
        <v>105</v>
      </c>
      <c r="E107" s="36" t="s">
        <v>106</v>
      </c>
      <c r="F107" s="36" t="s">
        <v>31</v>
      </c>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row>
    <row r="108" spans="1:55" s="27" customFormat="1" ht="12.75">
      <c r="A108" s="39"/>
      <c r="B108" s="33"/>
      <c r="C108" s="33"/>
      <c r="D108" s="45" t="s">
        <v>32</v>
      </c>
      <c r="E108" s="45" t="s">
        <v>32</v>
      </c>
      <c r="F108" s="45" t="s">
        <v>32</v>
      </c>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row>
    <row r="109" spans="1:55" s="27" customFormat="1" ht="12.75">
      <c r="A109" s="39"/>
      <c r="B109" s="33"/>
      <c r="C109" s="33"/>
      <c r="D109" s="45"/>
      <c r="E109" s="45"/>
      <c r="F109" s="28"/>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row>
    <row r="110" spans="1:55" s="27" customFormat="1" ht="12.75">
      <c r="A110" s="39"/>
      <c r="B110" s="33" t="s">
        <v>104</v>
      </c>
      <c r="C110" s="33"/>
      <c r="D110" s="40">
        <v>835950</v>
      </c>
      <c r="E110" s="40">
        <v>991476</v>
      </c>
      <c r="F110" s="67">
        <f>D110+E110</f>
        <v>1827426</v>
      </c>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row>
    <row r="111" spans="1:55" s="27" customFormat="1" ht="12.75">
      <c r="A111" s="39"/>
      <c r="B111" s="33" t="s">
        <v>28</v>
      </c>
      <c r="C111" s="33"/>
      <c r="D111" s="40">
        <v>609406</v>
      </c>
      <c r="E111" s="40">
        <v>492894</v>
      </c>
      <c r="F111" s="67">
        <f>D111+E111</f>
        <v>1102300</v>
      </c>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row>
    <row r="112" spans="1:55" s="27" customFormat="1" ht="13.5" thickBot="1">
      <c r="A112" s="39"/>
      <c r="B112" s="33" t="s">
        <v>31</v>
      </c>
      <c r="C112" s="33"/>
      <c r="D112" s="41">
        <f>SUM(D110:D111)</f>
        <v>1445356</v>
      </c>
      <c r="E112" s="41">
        <f>SUM(E110:E111)</f>
        <v>1484370</v>
      </c>
      <c r="F112" s="41">
        <f>SUM(F110:F111)</f>
        <v>2929726</v>
      </c>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row>
    <row r="113" ht="13.5" thickTop="1"/>
    <row r="114" spans="1:55" s="2" customFormat="1" ht="12.75">
      <c r="A114" s="57" t="s">
        <v>98</v>
      </c>
      <c r="B114" s="29" t="s">
        <v>46</v>
      </c>
      <c r="C114" s="33"/>
      <c r="D114" s="28"/>
      <c r="E114" s="28"/>
      <c r="F114" s="33"/>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row>
    <row r="115" spans="1:55" s="2" customFormat="1" ht="12.75">
      <c r="A115" s="57"/>
      <c r="B115" s="29"/>
      <c r="C115" s="33"/>
      <c r="D115" s="28"/>
      <c r="E115" s="28"/>
      <c r="F115" s="33"/>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row>
    <row r="116" spans="1:55" s="2" customFormat="1" ht="12.75">
      <c r="A116" s="38"/>
      <c r="F116" s="33"/>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row>
    <row r="117" spans="1:55" s="2" customFormat="1" ht="12.75">
      <c r="A117" s="38"/>
      <c r="F117" s="33"/>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row>
    <row r="118" spans="1:55" s="2" customFormat="1" ht="12.75">
      <c r="A118" s="38"/>
      <c r="F118" s="45"/>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row>
    <row r="119" spans="1:55" s="2" customFormat="1" ht="12.75">
      <c r="A119" s="57" t="s">
        <v>99</v>
      </c>
      <c r="B119" s="29" t="s">
        <v>47</v>
      </c>
      <c r="C119" s="33"/>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row>
    <row r="120" spans="1:55" s="2" customFormat="1" ht="12.75">
      <c r="A120" s="57"/>
      <c r="B120" s="29"/>
      <c r="C120" s="33"/>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row>
    <row r="121" spans="1:55" s="2" customFormat="1" ht="12.75">
      <c r="A121" s="38"/>
      <c r="F121" s="44"/>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row>
    <row r="122" spans="1:55" s="2" customFormat="1" ht="12.75">
      <c r="A122" s="38"/>
      <c r="F122" s="44"/>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row>
    <row r="123" spans="1:55" s="2" customFormat="1" ht="12.75">
      <c r="A123" s="57" t="s">
        <v>100</v>
      </c>
      <c r="B123" s="29" t="s">
        <v>48</v>
      </c>
      <c r="C123" s="33"/>
      <c r="D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row>
    <row r="124" spans="1:55" s="2" customFormat="1" ht="12.75">
      <c r="A124" s="57"/>
      <c r="B124" s="29"/>
      <c r="C124" s="33"/>
      <c r="D124" s="28"/>
      <c r="E124" s="42" t="s">
        <v>134</v>
      </c>
      <c r="F124" s="42" t="s">
        <v>163</v>
      </c>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row>
    <row r="125" spans="1:55" s="2" customFormat="1" ht="12.75">
      <c r="A125" s="38"/>
      <c r="B125" s="33"/>
      <c r="C125" s="33"/>
      <c r="D125" s="36"/>
      <c r="E125" s="42" t="s">
        <v>135</v>
      </c>
      <c r="F125" s="42" t="s">
        <v>135</v>
      </c>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row>
    <row r="126" spans="1:55" s="2" customFormat="1" ht="12.75">
      <c r="A126" s="38"/>
      <c r="B126" s="33"/>
      <c r="C126" s="33"/>
      <c r="D126" s="42"/>
      <c r="E126" s="42" t="s">
        <v>151</v>
      </c>
      <c r="F126" s="42" t="s">
        <v>151</v>
      </c>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row>
    <row r="127" spans="1:55" s="2" customFormat="1" ht="12.75">
      <c r="A127" s="38"/>
      <c r="B127" s="33"/>
      <c r="C127" s="33"/>
      <c r="D127" s="42"/>
      <c r="E127" s="42" t="s">
        <v>32</v>
      </c>
      <c r="F127" s="42" t="s">
        <v>32</v>
      </c>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row>
    <row r="128" spans="1:55" s="2" customFormat="1" ht="12.75">
      <c r="A128" s="38"/>
      <c r="B128" s="33"/>
      <c r="C128" s="33"/>
      <c r="D128" s="42"/>
      <c r="E128" s="42"/>
      <c r="F128" s="42"/>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row>
    <row r="129" spans="1:55" s="2" customFormat="1" ht="12.75">
      <c r="A129" s="38"/>
      <c r="B129" s="33" t="s">
        <v>186</v>
      </c>
      <c r="C129" s="33"/>
      <c r="D129" s="40"/>
      <c r="E129" s="40">
        <f>PL!E36</f>
        <v>1280367</v>
      </c>
      <c r="F129" s="40">
        <f>PL!H36</f>
        <v>4546535</v>
      </c>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row>
    <row r="130" spans="1:55" s="2" customFormat="1" ht="12.75">
      <c r="A130" s="38"/>
      <c r="B130" s="33"/>
      <c r="C130" s="33"/>
      <c r="D130" s="40"/>
      <c r="E130" s="40"/>
      <c r="F130" s="40"/>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row>
    <row r="131" spans="1:55" s="2" customFormat="1" ht="12.75">
      <c r="A131" s="38"/>
      <c r="B131" s="33" t="s">
        <v>58</v>
      </c>
      <c r="C131" s="33"/>
      <c r="D131" s="40"/>
      <c r="E131" s="40">
        <v>90000020</v>
      </c>
      <c r="F131" s="40">
        <v>90000020</v>
      </c>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row>
    <row r="132" spans="1:55" s="2" customFormat="1" ht="12.75">
      <c r="A132" s="38"/>
      <c r="B132" s="33"/>
      <c r="C132" s="33"/>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row>
    <row r="133" spans="1:55" s="2" customFormat="1" ht="12.75">
      <c r="A133" s="38"/>
      <c r="B133" s="33" t="s">
        <v>107</v>
      </c>
      <c r="C133" s="33"/>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row>
    <row r="134" spans="1:55" s="2" customFormat="1" ht="12.75">
      <c r="A134" s="38"/>
      <c r="C134" s="43" t="s">
        <v>53</v>
      </c>
      <c r="D134" s="58"/>
      <c r="E134" s="58">
        <f>E129/E131*100</f>
        <v>1.4226296838600703</v>
      </c>
      <c r="F134" s="58">
        <f>F129/F131*100</f>
        <v>5.051704432954571</v>
      </c>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row>
    <row r="135" spans="1:55" s="2" customFormat="1" ht="12.75">
      <c r="A135" s="38"/>
      <c r="C135" s="43" t="s">
        <v>52</v>
      </c>
      <c r="D135" s="36"/>
      <c r="E135" s="82" t="s">
        <v>51</v>
      </c>
      <c r="F135" s="82" t="s">
        <v>51</v>
      </c>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row>
    <row r="136" spans="1:55" s="2" customFormat="1" ht="12.75">
      <c r="A136" s="38"/>
      <c r="B136" s="26"/>
      <c r="C136" s="26"/>
      <c r="D136" s="28"/>
      <c r="E136" s="28"/>
      <c r="F136" s="33"/>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row>
    <row r="137" spans="1:55" s="2" customFormat="1" ht="12.75">
      <c r="A137" s="57" t="s">
        <v>141</v>
      </c>
      <c r="B137" s="29" t="s">
        <v>115</v>
      </c>
      <c r="C137" s="33"/>
      <c r="D137" s="28"/>
      <c r="E137" s="28"/>
      <c r="F137" s="33"/>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row>
    <row r="138" spans="1:55" s="2" customFormat="1" ht="12.75">
      <c r="A138" s="38"/>
      <c r="B138" s="33"/>
      <c r="C138" s="33"/>
      <c r="D138" s="28"/>
      <c r="E138" s="28"/>
      <c r="F138" s="33"/>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row>
    <row r="139" spans="1:55" s="2" customFormat="1" ht="12.75">
      <c r="A139" s="37"/>
      <c r="B139" s="33"/>
      <c r="C139" s="33"/>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row>
    <row r="140" spans="1:55" s="2" customFormat="1" ht="12.75">
      <c r="A140" s="37"/>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row>
    <row r="141" spans="1:55" s="2" customFormat="1" ht="12.75">
      <c r="A141" s="37"/>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row>
    <row r="142" spans="1:55" s="2" customFormat="1" ht="12.75">
      <c r="A142" s="37"/>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row>
    <row r="143" spans="1:55" s="2" customFormat="1" ht="12.75">
      <c r="A143" s="37"/>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row>
    <row r="144" spans="1:55" s="2" customFormat="1" ht="12.75">
      <c r="A144" s="37"/>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row>
    <row r="145" spans="1:55" s="2" customFormat="1" ht="12.75">
      <c r="A145" s="37"/>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row>
    <row r="146" spans="1:55" s="2" customFormat="1" ht="12.75">
      <c r="A146" s="37"/>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row>
    <row r="147" spans="1:55" s="2" customFormat="1" ht="12.75">
      <c r="A147" s="37"/>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row>
    <row r="148" spans="1:55" s="2" customFormat="1" ht="12.75">
      <c r="A148" s="37"/>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row>
    <row r="149" spans="1:55" s="2" customFormat="1" ht="12.75">
      <c r="A149" s="37"/>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row>
    <row r="150" spans="1:55" s="2" customFormat="1" ht="12.75">
      <c r="A150" s="37"/>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row>
    <row r="151" spans="1:55" s="2" customFormat="1" ht="12.75">
      <c r="A151" s="37"/>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row>
    <row r="152" spans="1:55" s="2" customFormat="1" ht="12.75">
      <c r="A152" s="37"/>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row>
    <row r="153" spans="1:55" s="2" customFormat="1" ht="12.75">
      <c r="A153" s="37"/>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row>
    <row r="154" spans="1:55" s="2" customFormat="1" ht="12.75">
      <c r="A154" s="37"/>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row>
    <row r="155" spans="1:55" s="2" customFormat="1" ht="12.75">
      <c r="A155" s="37"/>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row>
    <row r="156" spans="1:55" s="2" customFormat="1" ht="12.75">
      <c r="A156" s="37"/>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row>
    <row r="157" spans="1:55" s="2" customFormat="1" ht="12.75">
      <c r="A157" s="37"/>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row>
    <row r="158" spans="1:55" s="2" customFormat="1" ht="12.75">
      <c r="A158" s="37"/>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row>
    <row r="159" spans="1:55" s="2" customFormat="1" ht="12.75">
      <c r="A159" s="37"/>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row>
    <row r="160" spans="1:55" s="2" customFormat="1" ht="12.75">
      <c r="A160" s="37"/>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row>
    <row r="161" spans="1:55" s="2" customFormat="1" ht="12.75">
      <c r="A161" s="37"/>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row>
    <row r="162" spans="1:55" s="2" customFormat="1" ht="12.75">
      <c r="A162" s="37"/>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row>
    <row r="163" spans="1:55" s="2" customFormat="1" ht="12.75">
      <c r="A163" s="37"/>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row>
    <row r="164" spans="1:55" s="2" customFormat="1" ht="12.75">
      <c r="A164" s="37"/>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row>
    <row r="165" spans="1:55" s="2" customFormat="1" ht="12.75">
      <c r="A165" s="37"/>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row>
    <row r="166" spans="1:55" s="2" customFormat="1" ht="12.75">
      <c r="A166" s="37"/>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row>
    <row r="167" spans="1:55" s="2" customFormat="1" ht="12.75">
      <c r="A167" s="37"/>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row>
    <row r="168" spans="1:55" s="2" customFormat="1" ht="12.75">
      <c r="A168" s="37"/>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row>
    <row r="169" spans="1:55" s="2" customFormat="1" ht="12.75">
      <c r="A169" s="37"/>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row>
    <row r="170" spans="1:55" s="2" customFormat="1" ht="12.75">
      <c r="A170" s="37"/>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row>
    <row r="171" spans="1:55" s="2" customFormat="1" ht="12.75">
      <c r="A171" s="37"/>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row>
    <row r="172" spans="1:55" s="2" customFormat="1" ht="12.75">
      <c r="A172" s="37"/>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row>
    <row r="173" spans="1:55" s="2" customFormat="1" ht="12.75">
      <c r="A173" s="37"/>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row>
    <row r="174" spans="1:55" s="2" customFormat="1" ht="12.75">
      <c r="A174" s="37"/>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row>
    <row r="175" spans="1:55" s="2" customFormat="1" ht="12.75">
      <c r="A175" s="37"/>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row>
    <row r="176" spans="1:55" s="2" customFormat="1" ht="12.75">
      <c r="A176" s="37"/>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row>
    <row r="177" spans="1:55" s="2" customFormat="1" ht="12.75">
      <c r="A177" s="37"/>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row>
    <row r="178" spans="1:55" s="2" customFormat="1" ht="12.75">
      <c r="A178" s="37"/>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row>
    <row r="179" spans="1:55" s="2" customFormat="1" ht="12.75">
      <c r="A179" s="37"/>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row>
    <row r="180" spans="1:55" s="2" customFormat="1" ht="12.75">
      <c r="A180" s="37"/>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row>
    <row r="181" spans="1:55" s="2" customFormat="1" ht="12.75">
      <c r="A181" s="37"/>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row>
    <row r="182" spans="1:55" s="2" customFormat="1" ht="12.75">
      <c r="A182" s="37"/>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row>
    <row r="183" spans="1:55" s="2" customFormat="1" ht="12.75">
      <c r="A183" s="37"/>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row>
    <row r="184" spans="1:55" s="2" customFormat="1" ht="12.75">
      <c r="A184" s="37"/>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row>
    <row r="185" spans="1:55" s="2" customFormat="1" ht="12.75">
      <c r="A185" s="37"/>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row>
    <row r="186" spans="1:55" s="2" customFormat="1" ht="12.75">
      <c r="A186" s="37"/>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row>
    <row r="187" spans="1:55" s="2" customFormat="1" ht="12.75">
      <c r="A187" s="37"/>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row>
    <row r="188" spans="1:55" s="2" customFormat="1" ht="12.75">
      <c r="A188" s="37"/>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row>
    <row r="189" spans="1:55" s="2" customFormat="1" ht="12.75">
      <c r="A189" s="37"/>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row>
    <row r="190" spans="1:55" s="2" customFormat="1" ht="12.75">
      <c r="A190" s="37"/>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row>
    <row r="191" spans="1:55" s="2" customFormat="1" ht="12.75">
      <c r="A191" s="37"/>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row>
    <row r="192" spans="1:55" s="2" customFormat="1" ht="12.75">
      <c r="A192" s="37"/>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row>
    <row r="193" spans="1:55" s="2" customFormat="1" ht="12.75">
      <c r="A193" s="37"/>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row>
    <row r="194" spans="1:55" s="2" customFormat="1" ht="12.75">
      <c r="A194" s="37"/>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row>
    <row r="195" spans="1:55" s="2" customFormat="1" ht="12.75">
      <c r="A195" s="37"/>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row>
    <row r="196" spans="1:55" s="2" customFormat="1" ht="12.75">
      <c r="A196" s="37"/>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row>
    <row r="197" spans="1:55" s="2" customFormat="1" ht="12.75">
      <c r="A197" s="37"/>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row>
    <row r="198" spans="1:55" s="2" customFormat="1" ht="12.75">
      <c r="A198" s="37"/>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row>
    <row r="199" spans="1:55" s="2" customFormat="1" ht="12.75">
      <c r="A199" s="37"/>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row>
    <row r="200" spans="1:55" s="2" customFormat="1" ht="12.75">
      <c r="A200" s="37"/>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row>
    <row r="201" spans="1:55" s="2" customFormat="1" ht="12.75">
      <c r="A201" s="37"/>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row>
    <row r="202" spans="1:55" s="2" customFormat="1" ht="12.75">
      <c r="A202" s="37"/>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row>
    <row r="203" spans="1:55" s="2" customFormat="1" ht="12.75">
      <c r="A203" s="37"/>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row>
    <row r="204" spans="1:55" s="2" customFormat="1" ht="12.75">
      <c r="A204" s="37"/>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row>
    <row r="205" spans="1:55" s="2" customFormat="1" ht="12.75">
      <c r="A205" s="37"/>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row>
    <row r="206" spans="1:55" s="2" customFormat="1" ht="12.75">
      <c r="A206" s="37"/>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row>
    <row r="207" spans="1:55" s="2" customFormat="1" ht="12.75">
      <c r="A207" s="37"/>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row>
    <row r="208" spans="1:55" s="2" customFormat="1" ht="12.75">
      <c r="A208" s="37"/>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row>
    <row r="209" spans="1:55" s="2" customFormat="1" ht="12.75">
      <c r="A209" s="37"/>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row>
    <row r="210" spans="1:55" s="2" customFormat="1" ht="12.75">
      <c r="A210" s="37"/>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row>
    <row r="211" spans="1:55" s="2" customFormat="1" ht="12.75">
      <c r="A211" s="37"/>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row>
    <row r="212" spans="1:55" s="2" customFormat="1" ht="12.75">
      <c r="A212" s="37"/>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row>
    <row r="213" spans="1:55" s="2" customFormat="1" ht="12.75">
      <c r="A213" s="37"/>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row>
    <row r="214" spans="1:55" s="2" customFormat="1" ht="12.75">
      <c r="A214" s="37"/>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row>
    <row r="215" spans="1:55" s="2" customFormat="1" ht="12.75">
      <c r="A215" s="37"/>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row>
    <row r="216" spans="1:55" s="2" customFormat="1" ht="12.75">
      <c r="A216" s="37"/>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row>
    <row r="217" spans="1:55" s="2" customFormat="1" ht="12.75">
      <c r="A217" s="37"/>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row>
    <row r="218" spans="1:55" s="2" customFormat="1" ht="12.75">
      <c r="A218" s="37"/>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row>
    <row r="219" spans="1:55" s="2" customFormat="1" ht="12.75">
      <c r="A219" s="37"/>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row>
    <row r="220" spans="1:55" s="2" customFormat="1" ht="12.75">
      <c r="A220" s="37"/>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row>
    <row r="221" spans="1:55" s="2" customFormat="1" ht="12.75">
      <c r="A221" s="37"/>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row>
    <row r="222" spans="1:55" s="2" customFormat="1" ht="12.75">
      <c r="A222" s="37"/>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c r="BB222" s="28"/>
      <c r="BC222" s="28"/>
    </row>
    <row r="223" spans="1:55" s="2" customFormat="1" ht="12.75">
      <c r="A223" s="37"/>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row>
    <row r="224" spans="1:55" s="2" customFormat="1" ht="12.75">
      <c r="A224" s="37"/>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row>
    <row r="225" spans="1:55" s="2" customFormat="1" ht="12.75">
      <c r="A225" s="37"/>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8"/>
      <c r="BC225" s="28"/>
    </row>
    <row r="226" spans="1:55" s="2" customFormat="1" ht="12.75">
      <c r="A226" s="37"/>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row>
    <row r="227" spans="1:55" s="2" customFormat="1" ht="12.75">
      <c r="A227" s="37"/>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row>
    <row r="228" spans="1:55" s="2" customFormat="1" ht="12.75">
      <c r="A228" s="37"/>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row>
    <row r="229" spans="1:55" s="2" customFormat="1" ht="12.75">
      <c r="A229" s="37"/>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c r="AY229" s="28"/>
      <c r="AZ229" s="28"/>
      <c r="BA229" s="28"/>
      <c r="BB229" s="28"/>
      <c r="BC229" s="28"/>
    </row>
    <row r="230" spans="1:55" s="2" customFormat="1" ht="12.75">
      <c r="A230" s="37"/>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c r="AY230" s="28"/>
      <c r="AZ230" s="28"/>
      <c r="BA230" s="28"/>
      <c r="BB230" s="28"/>
      <c r="BC230" s="28"/>
    </row>
    <row r="231" spans="1:55" s="2" customFormat="1" ht="12.75">
      <c r="A231" s="37"/>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c r="BA231" s="28"/>
      <c r="BB231" s="28"/>
      <c r="BC231" s="28"/>
    </row>
    <row r="232" spans="1:55" s="2" customFormat="1" ht="12.75">
      <c r="A232" s="37"/>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c r="BB232" s="28"/>
      <c r="BC232" s="28"/>
    </row>
    <row r="233" spans="1:55" s="2" customFormat="1" ht="12.75">
      <c r="A233" s="37"/>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c r="AY233" s="28"/>
      <c r="AZ233" s="28"/>
      <c r="BA233" s="28"/>
      <c r="BB233" s="28"/>
      <c r="BC233" s="28"/>
    </row>
    <row r="234" spans="1:55" s="2" customFormat="1" ht="12.75">
      <c r="A234" s="37"/>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c r="AY234" s="28"/>
      <c r="AZ234" s="28"/>
      <c r="BA234" s="28"/>
      <c r="BB234" s="28"/>
      <c r="BC234" s="28"/>
    </row>
    <row r="235" spans="1:55" s="2" customFormat="1" ht="12.75">
      <c r="A235" s="37"/>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c r="BA235" s="28"/>
      <c r="BB235" s="28"/>
      <c r="BC235" s="28"/>
    </row>
    <row r="236" spans="1:55" s="2" customFormat="1" ht="12.75">
      <c r="A236" s="37"/>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row>
    <row r="237" spans="1:55" s="2" customFormat="1" ht="12.75">
      <c r="A237" s="37"/>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c r="AY237" s="28"/>
      <c r="AZ237" s="28"/>
      <c r="BA237" s="28"/>
      <c r="BB237" s="28"/>
      <c r="BC237" s="28"/>
    </row>
    <row r="238" spans="1:55" s="2" customFormat="1" ht="12.75">
      <c r="A238" s="37"/>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c r="BA238" s="28"/>
      <c r="BB238" s="28"/>
      <c r="BC238" s="28"/>
    </row>
    <row r="239" spans="1:55" s="2" customFormat="1" ht="12.75">
      <c r="A239" s="37"/>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row>
    <row r="240" spans="1:55" s="2" customFormat="1" ht="12.75">
      <c r="A240" s="37"/>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row>
    <row r="241" spans="1:55" s="2" customFormat="1" ht="12.75">
      <c r="A241" s="37"/>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row>
    <row r="242" spans="1:55" s="2" customFormat="1" ht="12.75">
      <c r="A242" s="37"/>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row>
    <row r="243" spans="1:55" s="2" customFormat="1" ht="12.75">
      <c r="A243" s="37"/>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c r="AS243" s="28"/>
      <c r="AT243" s="28"/>
      <c r="AU243" s="28"/>
      <c r="AV243" s="28"/>
      <c r="AW243" s="28"/>
      <c r="AX243" s="28"/>
      <c r="AY243" s="28"/>
      <c r="AZ243" s="28"/>
      <c r="BA243" s="28"/>
      <c r="BB243" s="28"/>
      <c r="BC243" s="28"/>
    </row>
    <row r="244" spans="1:55" s="2" customFormat="1" ht="12.75">
      <c r="A244" s="37"/>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c r="AT244" s="28"/>
      <c r="AU244" s="28"/>
      <c r="AV244" s="28"/>
      <c r="AW244" s="28"/>
      <c r="AX244" s="28"/>
      <c r="AY244" s="28"/>
      <c r="AZ244" s="28"/>
      <c r="BA244" s="28"/>
      <c r="BB244" s="28"/>
      <c r="BC244" s="28"/>
    </row>
    <row r="245" spans="1:55" s="2" customFormat="1" ht="12.75">
      <c r="A245" s="37"/>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c r="AY245" s="28"/>
      <c r="AZ245" s="28"/>
      <c r="BA245" s="28"/>
      <c r="BB245" s="28"/>
      <c r="BC245" s="28"/>
    </row>
    <row r="246" spans="1:55" s="2" customFormat="1" ht="12.75">
      <c r="A246" s="37"/>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row>
    <row r="247" spans="1:55" s="2" customFormat="1" ht="12.75">
      <c r="A247" s="37"/>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c r="AS247" s="28"/>
      <c r="AT247" s="28"/>
      <c r="AU247" s="28"/>
      <c r="AV247" s="28"/>
      <c r="AW247" s="28"/>
      <c r="AX247" s="28"/>
      <c r="AY247" s="28"/>
      <c r="AZ247" s="28"/>
      <c r="BA247" s="28"/>
      <c r="BB247" s="28"/>
      <c r="BC247" s="28"/>
    </row>
    <row r="248" spans="1:55" s="2" customFormat="1" ht="12.75">
      <c r="A248" s="37"/>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c r="AT248" s="28"/>
      <c r="AU248" s="28"/>
      <c r="AV248" s="28"/>
      <c r="AW248" s="28"/>
      <c r="AX248" s="28"/>
      <c r="AY248" s="28"/>
      <c r="AZ248" s="28"/>
      <c r="BA248" s="28"/>
      <c r="BB248" s="28"/>
      <c r="BC248" s="28"/>
    </row>
    <row r="249" spans="1:55" s="2" customFormat="1" ht="12.75">
      <c r="A249" s="37"/>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c r="AY249" s="28"/>
      <c r="AZ249" s="28"/>
      <c r="BA249" s="28"/>
      <c r="BB249" s="28"/>
      <c r="BC249" s="28"/>
    </row>
    <row r="250" spans="1:55" s="2" customFormat="1" ht="12.75">
      <c r="A250" s="37"/>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c r="AY250" s="28"/>
      <c r="AZ250" s="28"/>
      <c r="BA250" s="28"/>
      <c r="BB250" s="28"/>
      <c r="BC250" s="28"/>
    </row>
    <row r="251" spans="1:55" s="2" customFormat="1" ht="12.75">
      <c r="A251" s="37"/>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c r="BA251" s="28"/>
      <c r="BB251" s="28"/>
      <c r="BC251" s="28"/>
    </row>
    <row r="252" spans="1:55" s="2" customFormat="1" ht="12.75">
      <c r="A252" s="37"/>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c r="AS252" s="28"/>
      <c r="AT252" s="28"/>
      <c r="AU252" s="28"/>
      <c r="AV252" s="28"/>
      <c r="AW252" s="28"/>
      <c r="AX252" s="28"/>
      <c r="AY252" s="28"/>
      <c r="AZ252" s="28"/>
      <c r="BA252" s="28"/>
      <c r="BB252" s="28"/>
      <c r="BC252" s="28"/>
    </row>
    <row r="253" spans="1:55" s="2" customFormat="1" ht="12.75">
      <c r="A253" s="37"/>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c r="AT253" s="28"/>
      <c r="AU253" s="28"/>
      <c r="AV253" s="28"/>
      <c r="AW253" s="28"/>
      <c r="AX253" s="28"/>
      <c r="AY253" s="28"/>
      <c r="AZ253" s="28"/>
      <c r="BA253" s="28"/>
      <c r="BB253" s="28"/>
      <c r="BC253" s="28"/>
    </row>
    <row r="254" spans="1:55" s="2" customFormat="1" ht="12.75">
      <c r="A254" s="37"/>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c r="AS254" s="28"/>
      <c r="AT254" s="28"/>
      <c r="AU254" s="28"/>
      <c r="AV254" s="28"/>
      <c r="AW254" s="28"/>
      <c r="AX254" s="28"/>
      <c r="AY254" s="28"/>
      <c r="AZ254" s="28"/>
      <c r="BA254" s="28"/>
      <c r="BB254" s="28"/>
      <c r="BC254" s="28"/>
    </row>
    <row r="255" spans="1:55" s="2" customFormat="1" ht="12.75">
      <c r="A255" s="37"/>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c r="AY255" s="28"/>
      <c r="AZ255" s="28"/>
      <c r="BA255" s="28"/>
      <c r="BB255" s="28"/>
      <c r="BC255" s="28"/>
    </row>
    <row r="256" spans="1:55" s="2" customFormat="1" ht="12.75">
      <c r="A256" s="37"/>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row>
    <row r="257" spans="1:55" s="2" customFormat="1" ht="12.75">
      <c r="A257" s="37"/>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c r="AP257" s="28"/>
      <c r="AQ257" s="28"/>
      <c r="AR257" s="28"/>
      <c r="AS257" s="28"/>
      <c r="AT257" s="28"/>
      <c r="AU257" s="28"/>
      <c r="AV257" s="28"/>
      <c r="AW257" s="28"/>
      <c r="AX257" s="28"/>
      <c r="AY257" s="28"/>
      <c r="AZ257" s="28"/>
      <c r="BA257" s="28"/>
      <c r="BB257" s="28"/>
      <c r="BC257" s="28"/>
    </row>
    <row r="258" spans="1:55" s="2" customFormat="1" ht="12.75">
      <c r="A258" s="37"/>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c r="AQ258" s="28"/>
      <c r="AR258" s="28"/>
      <c r="AS258" s="28"/>
      <c r="AT258" s="28"/>
      <c r="AU258" s="28"/>
      <c r="AV258" s="28"/>
      <c r="AW258" s="28"/>
      <c r="AX258" s="28"/>
      <c r="AY258" s="28"/>
      <c r="AZ258" s="28"/>
      <c r="BA258" s="28"/>
      <c r="BB258" s="28"/>
      <c r="BC258" s="28"/>
    </row>
    <row r="259" spans="1:55" s="2" customFormat="1" ht="12.75">
      <c r="A259" s="37"/>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28"/>
      <c r="AO259" s="28"/>
      <c r="AP259" s="28"/>
      <c r="AQ259" s="28"/>
      <c r="AR259" s="28"/>
      <c r="AS259" s="28"/>
      <c r="AT259" s="28"/>
      <c r="AU259" s="28"/>
      <c r="AV259" s="28"/>
      <c r="AW259" s="28"/>
      <c r="AX259" s="28"/>
      <c r="AY259" s="28"/>
      <c r="AZ259" s="28"/>
      <c r="BA259" s="28"/>
      <c r="BB259" s="28"/>
      <c r="BC259" s="28"/>
    </row>
    <row r="260" spans="1:55" s="2" customFormat="1" ht="12.75">
      <c r="A260" s="37"/>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c r="AP260" s="28"/>
      <c r="AQ260" s="28"/>
      <c r="AR260" s="28"/>
      <c r="AS260" s="28"/>
      <c r="AT260" s="28"/>
      <c r="AU260" s="28"/>
      <c r="AV260" s="28"/>
      <c r="AW260" s="28"/>
      <c r="AX260" s="28"/>
      <c r="AY260" s="28"/>
      <c r="AZ260" s="28"/>
      <c r="BA260" s="28"/>
      <c r="BB260" s="28"/>
      <c r="BC260" s="28"/>
    </row>
    <row r="261" spans="1:55" s="2" customFormat="1" ht="12.75">
      <c r="A261" s="37"/>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c r="AS261" s="28"/>
      <c r="AT261" s="28"/>
      <c r="AU261" s="28"/>
      <c r="AV261" s="28"/>
      <c r="AW261" s="28"/>
      <c r="AX261" s="28"/>
      <c r="AY261" s="28"/>
      <c r="AZ261" s="28"/>
      <c r="BA261" s="28"/>
      <c r="BB261" s="28"/>
      <c r="BC261" s="28"/>
    </row>
    <row r="262" spans="1:55" s="2" customFormat="1" ht="12.75">
      <c r="A262" s="37"/>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c r="AS262" s="28"/>
      <c r="AT262" s="28"/>
      <c r="AU262" s="28"/>
      <c r="AV262" s="28"/>
      <c r="AW262" s="28"/>
      <c r="AX262" s="28"/>
      <c r="AY262" s="28"/>
      <c r="AZ262" s="28"/>
      <c r="BA262" s="28"/>
      <c r="BB262" s="28"/>
      <c r="BC262" s="28"/>
    </row>
    <row r="263" spans="1:55" s="2" customFormat="1" ht="12.75">
      <c r="A263" s="37"/>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row>
    <row r="264" spans="1:55" s="2" customFormat="1" ht="12.75">
      <c r="A264" s="37"/>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row>
    <row r="265" spans="1:55" s="2" customFormat="1" ht="12.75">
      <c r="A265" s="37"/>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8"/>
      <c r="AS265" s="28"/>
      <c r="AT265" s="28"/>
      <c r="AU265" s="28"/>
      <c r="AV265" s="28"/>
      <c r="AW265" s="28"/>
      <c r="AX265" s="28"/>
      <c r="AY265" s="28"/>
      <c r="AZ265" s="28"/>
      <c r="BA265" s="28"/>
      <c r="BB265" s="28"/>
      <c r="BC265" s="28"/>
    </row>
    <row r="266" spans="1:55" s="2" customFormat="1" ht="12.75">
      <c r="A266" s="37"/>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row>
    <row r="267" spans="1:55" s="2" customFormat="1" ht="12.75">
      <c r="A267" s="37"/>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c r="AS267" s="28"/>
      <c r="AT267" s="28"/>
      <c r="AU267" s="28"/>
      <c r="AV267" s="28"/>
      <c r="AW267" s="28"/>
      <c r="AX267" s="28"/>
      <c r="AY267" s="28"/>
      <c r="AZ267" s="28"/>
      <c r="BA267" s="28"/>
      <c r="BB267" s="28"/>
      <c r="BC267" s="28"/>
    </row>
    <row r="268" spans="1:55" s="2" customFormat="1" ht="12.75">
      <c r="A268" s="37"/>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row>
    <row r="269" spans="1:55" s="2" customFormat="1" ht="12.75">
      <c r="A269" s="37"/>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c r="BA269" s="28"/>
      <c r="BB269" s="28"/>
      <c r="BC269" s="28"/>
    </row>
    <row r="270" spans="1:55" s="2" customFormat="1" ht="12.75">
      <c r="A270" s="37"/>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c r="AS270" s="28"/>
      <c r="AT270" s="28"/>
      <c r="AU270" s="28"/>
      <c r="AV270" s="28"/>
      <c r="AW270" s="28"/>
      <c r="AX270" s="28"/>
      <c r="AY270" s="28"/>
      <c r="AZ270" s="28"/>
      <c r="BA270" s="28"/>
      <c r="BB270" s="28"/>
      <c r="BC270" s="28"/>
    </row>
    <row r="271" spans="1:55" s="2" customFormat="1" ht="12.75">
      <c r="A271" s="37"/>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c r="AS271" s="28"/>
      <c r="AT271" s="28"/>
      <c r="AU271" s="28"/>
      <c r="AV271" s="28"/>
      <c r="AW271" s="28"/>
      <c r="AX271" s="28"/>
      <c r="AY271" s="28"/>
      <c r="AZ271" s="28"/>
      <c r="BA271" s="28"/>
      <c r="BB271" s="28"/>
      <c r="BC271" s="28"/>
    </row>
    <row r="272" spans="1:55" s="2" customFormat="1" ht="12.75">
      <c r="A272" s="37"/>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28"/>
      <c r="AO272" s="28"/>
      <c r="AP272" s="28"/>
      <c r="AQ272" s="28"/>
      <c r="AR272" s="28"/>
      <c r="AS272" s="28"/>
      <c r="AT272" s="28"/>
      <c r="AU272" s="28"/>
      <c r="AV272" s="28"/>
      <c r="AW272" s="28"/>
      <c r="AX272" s="28"/>
      <c r="AY272" s="28"/>
      <c r="AZ272" s="28"/>
      <c r="BA272" s="28"/>
      <c r="BB272" s="28"/>
      <c r="BC272" s="28"/>
    </row>
    <row r="273" spans="1:55" s="2" customFormat="1" ht="12.75">
      <c r="A273" s="37"/>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c r="AS273" s="28"/>
      <c r="AT273" s="28"/>
      <c r="AU273" s="28"/>
      <c r="AV273" s="28"/>
      <c r="AW273" s="28"/>
      <c r="AX273" s="28"/>
      <c r="AY273" s="28"/>
      <c r="AZ273" s="28"/>
      <c r="BA273" s="28"/>
      <c r="BB273" s="28"/>
      <c r="BC273" s="28"/>
    </row>
    <row r="274" spans="1:55" s="2" customFormat="1" ht="12.75">
      <c r="A274" s="37"/>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row>
    <row r="275" spans="1:55" s="2" customFormat="1" ht="12.75">
      <c r="A275" s="37"/>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c r="BA275" s="28"/>
      <c r="BB275" s="28"/>
      <c r="BC275" s="28"/>
    </row>
    <row r="276" spans="1:55" s="2" customFormat="1" ht="12.75">
      <c r="A276" s="37"/>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c r="BA276" s="28"/>
      <c r="BB276" s="28"/>
      <c r="BC276" s="28"/>
    </row>
    <row r="277" spans="1:55" s="2" customFormat="1" ht="12.75">
      <c r="A277" s="37"/>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c r="AS277" s="28"/>
      <c r="AT277" s="28"/>
      <c r="AU277" s="28"/>
      <c r="AV277" s="28"/>
      <c r="AW277" s="28"/>
      <c r="AX277" s="28"/>
      <c r="AY277" s="28"/>
      <c r="AZ277" s="28"/>
      <c r="BA277" s="28"/>
      <c r="BB277" s="28"/>
      <c r="BC277" s="28"/>
    </row>
    <row r="278" spans="1:55" s="2" customFormat="1" ht="12.75">
      <c r="A278" s="37"/>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c r="AS278" s="28"/>
      <c r="AT278" s="28"/>
      <c r="AU278" s="28"/>
      <c r="AV278" s="28"/>
      <c r="AW278" s="28"/>
      <c r="AX278" s="28"/>
      <c r="AY278" s="28"/>
      <c r="AZ278" s="28"/>
      <c r="BA278" s="28"/>
      <c r="BB278" s="28"/>
      <c r="BC278" s="28"/>
    </row>
    <row r="279" spans="1:55" s="2" customFormat="1" ht="12.75">
      <c r="A279" s="37"/>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c r="AS279" s="28"/>
      <c r="AT279" s="28"/>
      <c r="AU279" s="28"/>
      <c r="AV279" s="28"/>
      <c r="AW279" s="28"/>
      <c r="AX279" s="28"/>
      <c r="AY279" s="28"/>
      <c r="AZ279" s="28"/>
      <c r="BA279" s="28"/>
      <c r="BB279" s="28"/>
      <c r="BC279" s="28"/>
    </row>
    <row r="280" spans="1:55" s="2" customFormat="1" ht="12.75">
      <c r="A280" s="37"/>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c r="AS280" s="28"/>
      <c r="AT280" s="28"/>
      <c r="AU280" s="28"/>
      <c r="AV280" s="28"/>
      <c r="AW280" s="28"/>
      <c r="AX280" s="28"/>
      <c r="AY280" s="28"/>
      <c r="AZ280" s="28"/>
      <c r="BA280" s="28"/>
      <c r="BB280" s="28"/>
      <c r="BC280" s="28"/>
    </row>
    <row r="281" spans="1:55" s="2" customFormat="1" ht="12.75">
      <c r="A281" s="37"/>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28"/>
      <c r="AJ281" s="28"/>
      <c r="AK281" s="28"/>
      <c r="AL281" s="28"/>
      <c r="AM281" s="28"/>
      <c r="AN281" s="28"/>
      <c r="AO281" s="28"/>
      <c r="AP281" s="28"/>
      <c r="AQ281" s="28"/>
      <c r="AR281" s="28"/>
      <c r="AS281" s="28"/>
      <c r="AT281" s="28"/>
      <c r="AU281" s="28"/>
      <c r="AV281" s="28"/>
      <c r="AW281" s="28"/>
      <c r="AX281" s="28"/>
      <c r="AY281" s="28"/>
      <c r="AZ281" s="28"/>
      <c r="BA281" s="28"/>
      <c r="BB281" s="28"/>
      <c r="BC281" s="28"/>
    </row>
    <row r="282" spans="1:55" s="2" customFormat="1" ht="12.75">
      <c r="A282" s="37"/>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row>
    <row r="283" spans="1:55" s="2" customFormat="1" ht="12.75">
      <c r="A283" s="37"/>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c r="AY283" s="28"/>
      <c r="AZ283" s="28"/>
      <c r="BA283" s="28"/>
      <c r="BB283" s="28"/>
      <c r="BC283" s="28"/>
    </row>
    <row r="284" spans="1:55" s="2" customFormat="1" ht="12.75">
      <c r="A284" s="37"/>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c r="AS284" s="28"/>
      <c r="AT284" s="28"/>
      <c r="AU284" s="28"/>
      <c r="AV284" s="28"/>
      <c r="AW284" s="28"/>
      <c r="AX284" s="28"/>
      <c r="AY284" s="28"/>
      <c r="AZ284" s="28"/>
      <c r="BA284" s="28"/>
      <c r="BB284" s="28"/>
      <c r="BC284" s="28"/>
    </row>
    <row r="285" spans="1:55" s="2" customFormat="1" ht="12.75">
      <c r="A285" s="37"/>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c r="AT285" s="28"/>
      <c r="AU285" s="28"/>
      <c r="AV285" s="28"/>
      <c r="AW285" s="28"/>
      <c r="AX285" s="28"/>
      <c r="AY285" s="28"/>
      <c r="AZ285" s="28"/>
      <c r="BA285" s="28"/>
      <c r="BB285" s="28"/>
      <c r="BC285" s="28"/>
    </row>
    <row r="286" spans="1:55" s="2" customFormat="1" ht="12.75">
      <c r="A286" s="37"/>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row>
    <row r="287" spans="1:55" s="2" customFormat="1" ht="12.75">
      <c r="A287" s="37"/>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row>
    <row r="288" spans="1:55" s="2" customFormat="1" ht="12.75">
      <c r="A288" s="37"/>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c r="BA288" s="28"/>
      <c r="BB288" s="28"/>
      <c r="BC288" s="28"/>
    </row>
    <row r="289" spans="1:55" s="2" customFormat="1" ht="12.75">
      <c r="A289" s="37"/>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c r="BA289" s="28"/>
      <c r="BB289" s="28"/>
      <c r="BC289" s="28"/>
    </row>
    <row r="290" spans="1:55" s="2" customFormat="1" ht="12.75">
      <c r="A290" s="37"/>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c r="AT290" s="28"/>
      <c r="AU290" s="28"/>
      <c r="AV290" s="28"/>
      <c r="AW290" s="28"/>
      <c r="AX290" s="28"/>
      <c r="AY290" s="28"/>
      <c r="AZ290" s="28"/>
      <c r="BA290" s="28"/>
      <c r="BB290" s="28"/>
      <c r="BC290" s="28"/>
    </row>
    <row r="291" spans="1:55" s="2" customFormat="1" ht="12.75">
      <c r="A291" s="37"/>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c r="AY291" s="28"/>
      <c r="AZ291" s="28"/>
      <c r="BA291" s="28"/>
      <c r="BB291" s="28"/>
      <c r="BC291" s="28"/>
    </row>
    <row r="292" spans="1:55" s="2" customFormat="1" ht="12.75">
      <c r="A292" s="37"/>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c r="AY292" s="28"/>
      <c r="AZ292" s="28"/>
      <c r="BA292" s="28"/>
      <c r="BB292" s="28"/>
      <c r="BC292" s="28"/>
    </row>
    <row r="293" spans="1:55" s="2" customFormat="1" ht="12.75">
      <c r="A293" s="37"/>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c r="AY293" s="28"/>
      <c r="AZ293" s="28"/>
      <c r="BA293" s="28"/>
      <c r="BB293" s="28"/>
      <c r="BC293" s="28"/>
    </row>
    <row r="294" spans="1:55" s="2" customFormat="1" ht="12.75">
      <c r="A294" s="37"/>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row>
    <row r="295" spans="1:55" s="2" customFormat="1" ht="12.75">
      <c r="A295" s="37"/>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c r="AY295" s="28"/>
      <c r="AZ295" s="28"/>
      <c r="BA295" s="28"/>
      <c r="BB295" s="28"/>
      <c r="BC295" s="28"/>
    </row>
    <row r="296" spans="1:55" s="2" customFormat="1" ht="12.75">
      <c r="A296" s="37"/>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row>
    <row r="297" spans="1:55" s="2" customFormat="1" ht="12.75">
      <c r="A297" s="37"/>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c r="AS297" s="28"/>
      <c r="AT297" s="28"/>
      <c r="AU297" s="28"/>
      <c r="AV297" s="28"/>
      <c r="AW297" s="28"/>
      <c r="AX297" s="28"/>
      <c r="AY297" s="28"/>
      <c r="AZ297" s="28"/>
      <c r="BA297" s="28"/>
      <c r="BB297" s="28"/>
      <c r="BC297" s="28"/>
    </row>
    <row r="298" spans="1:55" s="2" customFormat="1" ht="12.75">
      <c r="A298" s="37"/>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c r="AY298" s="28"/>
      <c r="AZ298" s="28"/>
      <c r="BA298" s="28"/>
      <c r="BB298" s="28"/>
      <c r="BC298" s="28"/>
    </row>
    <row r="299" spans="1:55" s="2" customFormat="1" ht="12.75">
      <c r="A299" s="37"/>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c r="AS299" s="28"/>
      <c r="AT299" s="28"/>
      <c r="AU299" s="28"/>
      <c r="AV299" s="28"/>
      <c r="AW299" s="28"/>
      <c r="AX299" s="28"/>
      <c r="AY299" s="28"/>
      <c r="AZ299" s="28"/>
      <c r="BA299" s="28"/>
      <c r="BB299" s="28"/>
      <c r="BC299" s="28"/>
    </row>
    <row r="300" spans="1:55" s="2" customFormat="1" ht="12.75">
      <c r="A300" s="37"/>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c r="AS300" s="28"/>
      <c r="AT300" s="28"/>
      <c r="AU300" s="28"/>
      <c r="AV300" s="28"/>
      <c r="AW300" s="28"/>
      <c r="AX300" s="28"/>
      <c r="AY300" s="28"/>
      <c r="AZ300" s="28"/>
      <c r="BA300" s="28"/>
      <c r="BB300" s="28"/>
      <c r="BC300" s="28"/>
    </row>
    <row r="301" spans="1:55" s="2" customFormat="1" ht="12.75">
      <c r="A301" s="37"/>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c r="AS301" s="28"/>
      <c r="AT301" s="28"/>
      <c r="AU301" s="28"/>
      <c r="AV301" s="28"/>
      <c r="AW301" s="28"/>
      <c r="AX301" s="28"/>
      <c r="AY301" s="28"/>
      <c r="AZ301" s="28"/>
      <c r="BA301" s="28"/>
      <c r="BB301" s="28"/>
      <c r="BC301" s="28"/>
    </row>
    <row r="302" spans="1:55" s="2" customFormat="1" ht="12.75">
      <c r="A302" s="37"/>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c r="AT302" s="28"/>
      <c r="AU302" s="28"/>
      <c r="AV302" s="28"/>
      <c r="AW302" s="28"/>
      <c r="AX302" s="28"/>
      <c r="AY302" s="28"/>
      <c r="AZ302" s="28"/>
      <c r="BA302" s="28"/>
      <c r="BB302" s="28"/>
      <c r="BC302" s="28"/>
    </row>
    <row r="303" spans="1:55" s="2" customFormat="1" ht="12.75">
      <c r="A303" s="37"/>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c r="AS303" s="28"/>
      <c r="AT303" s="28"/>
      <c r="AU303" s="28"/>
      <c r="AV303" s="28"/>
      <c r="AW303" s="28"/>
      <c r="AX303" s="28"/>
      <c r="AY303" s="28"/>
      <c r="AZ303" s="28"/>
      <c r="BA303" s="28"/>
      <c r="BB303" s="28"/>
      <c r="BC303" s="28"/>
    </row>
    <row r="304" spans="1:55" s="2" customFormat="1" ht="12.75">
      <c r="A304" s="37"/>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c r="AY304" s="28"/>
      <c r="AZ304" s="28"/>
      <c r="BA304" s="28"/>
      <c r="BB304" s="28"/>
      <c r="BC304" s="28"/>
    </row>
    <row r="305" spans="1:55" s="2" customFormat="1" ht="12.75">
      <c r="A305" s="37"/>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c r="AT305" s="28"/>
      <c r="AU305" s="28"/>
      <c r="AV305" s="28"/>
      <c r="AW305" s="28"/>
      <c r="AX305" s="28"/>
      <c r="AY305" s="28"/>
      <c r="AZ305" s="28"/>
      <c r="BA305" s="28"/>
      <c r="BB305" s="28"/>
      <c r="BC305" s="28"/>
    </row>
    <row r="306" spans="1:55" s="2" customFormat="1" ht="12.75">
      <c r="A306" s="37"/>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row>
    <row r="307" spans="1:55" s="2" customFormat="1" ht="12.75">
      <c r="A307" s="37"/>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c r="AS307" s="28"/>
      <c r="AT307" s="28"/>
      <c r="AU307" s="28"/>
      <c r="AV307" s="28"/>
      <c r="AW307" s="28"/>
      <c r="AX307" s="28"/>
      <c r="AY307" s="28"/>
      <c r="AZ307" s="28"/>
      <c r="BA307" s="28"/>
      <c r="BB307" s="28"/>
      <c r="BC307" s="28"/>
    </row>
    <row r="308" s="2" customFormat="1" ht="12.75">
      <c r="A308" s="37"/>
    </row>
    <row r="309" s="2" customFormat="1" ht="12.75">
      <c r="A309" s="37"/>
    </row>
    <row r="310" s="2" customFormat="1" ht="12.75">
      <c r="A310" s="37"/>
    </row>
    <row r="311" s="2" customFormat="1" ht="12.75">
      <c r="A311" s="37"/>
    </row>
    <row r="312" s="2" customFormat="1" ht="12.75">
      <c r="A312" s="37"/>
    </row>
    <row r="313" s="2" customFormat="1" ht="12.75">
      <c r="A313" s="37"/>
    </row>
    <row r="314" s="2" customFormat="1" ht="12.75">
      <c r="A314" s="37"/>
    </row>
    <row r="315" s="2" customFormat="1" ht="12.75">
      <c r="A315" s="37"/>
    </row>
    <row r="316" s="2" customFormat="1" ht="12.75">
      <c r="A316" s="37"/>
    </row>
    <row r="317" s="2" customFormat="1" ht="12.75">
      <c r="A317" s="37"/>
    </row>
    <row r="318" s="2" customFormat="1" ht="12.75">
      <c r="A318" s="37"/>
    </row>
    <row r="319" s="2" customFormat="1" ht="12.75">
      <c r="A319" s="37"/>
    </row>
    <row r="320" s="2" customFormat="1" ht="12.75">
      <c r="A320" s="37"/>
    </row>
    <row r="321" s="2" customFormat="1" ht="12.75">
      <c r="A321" s="37"/>
    </row>
    <row r="322" s="2" customFormat="1" ht="12.75">
      <c r="A322" s="37"/>
    </row>
    <row r="323" s="2" customFormat="1" ht="12.75">
      <c r="A323" s="37"/>
    </row>
    <row r="324" s="2" customFormat="1" ht="12.75">
      <c r="A324" s="37"/>
    </row>
    <row r="325" s="2" customFormat="1" ht="12.75">
      <c r="A325" s="37"/>
    </row>
    <row r="326" s="2" customFormat="1" ht="12.75">
      <c r="A326" s="37"/>
    </row>
    <row r="327" s="2" customFormat="1" ht="12.75">
      <c r="A327" s="37"/>
    </row>
    <row r="328" s="2" customFormat="1" ht="12.75">
      <c r="A328" s="37"/>
    </row>
    <row r="329" s="2" customFormat="1" ht="12.75">
      <c r="A329" s="37"/>
    </row>
    <row r="330" s="2" customFormat="1" ht="12.75">
      <c r="A330" s="37"/>
    </row>
    <row r="331" s="2" customFormat="1" ht="12.75">
      <c r="A331" s="37"/>
    </row>
    <row r="332" s="2" customFormat="1" ht="12.75">
      <c r="A332" s="37"/>
    </row>
    <row r="333" s="2" customFormat="1" ht="12.75">
      <c r="A333" s="37"/>
    </row>
    <row r="334" s="2" customFormat="1" ht="12.75">
      <c r="A334" s="37"/>
    </row>
    <row r="335" s="2" customFormat="1" ht="12.75">
      <c r="A335" s="37"/>
    </row>
    <row r="336" s="2" customFormat="1" ht="12.75">
      <c r="A336" s="37"/>
    </row>
    <row r="337" s="2" customFormat="1" ht="12.75">
      <c r="A337" s="37"/>
    </row>
    <row r="338" s="2" customFormat="1" ht="12.75">
      <c r="A338" s="37"/>
    </row>
    <row r="339" s="2" customFormat="1" ht="12.75">
      <c r="A339" s="37"/>
    </row>
    <row r="340" s="2" customFormat="1" ht="12.75">
      <c r="A340" s="37"/>
    </row>
    <row r="341" s="2" customFormat="1" ht="12.75">
      <c r="A341" s="37"/>
    </row>
    <row r="342" s="2" customFormat="1" ht="12.75">
      <c r="A342" s="37"/>
    </row>
    <row r="343" s="2" customFormat="1" ht="12.75">
      <c r="A343" s="37"/>
    </row>
    <row r="344" s="2" customFormat="1" ht="12.75">
      <c r="A344" s="37"/>
    </row>
    <row r="345" s="2" customFormat="1" ht="12.75">
      <c r="A345" s="37"/>
    </row>
    <row r="346" s="2" customFormat="1" ht="12.75">
      <c r="A346" s="37"/>
    </row>
    <row r="347" s="2" customFormat="1" ht="12.75">
      <c r="A347" s="37"/>
    </row>
    <row r="348" s="2" customFormat="1" ht="12.75">
      <c r="A348" s="37"/>
    </row>
    <row r="349" s="2" customFormat="1" ht="12.75">
      <c r="A349" s="37"/>
    </row>
    <row r="350" s="2" customFormat="1" ht="12.75">
      <c r="A350" s="37"/>
    </row>
    <row r="351" s="2" customFormat="1" ht="12.75">
      <c r="A351" s="37"/>
    </row>
    <row r="352" s="2" customFormat="1" ht="12.75">
      <c r="A352" s="37"/>
    </row>
    <row r="353" s="2" customFormat="1" ht="12.75">
      <c r="A353" s="37"/>
    </row>
    <row r="354" s="2" customFormat="1" ht="12.75">
      <c r="A354" s="37"/>
    </row>
    <row r="355" s="2" customFormat="1" ht="12.75">
      <c r="A355" s="37"/>
    </row>
    <row r="356" s="2" customFormat="1" ht="12.75">
      <c r="A356" s="37"/>
    </row>
    <row r="357" s="2" customFormat="1" ht="12.75">
      <c r="A357" s="37"/>
    </row>
    <row r="358" s="2" customFormat="1" ht="12.75">
      <c r="A358" s="37"/>
    </row>
    <row r="359" s="2" customFormat="1" ht="12.75">
      <c r="A359" s="37"/>
    </row>
    <row r="360" s="2" customFormat="1" ht="12.75">
      <c r="A360" s="37"/>
    </row>
    <row r="361" s="2" customFormat="1" ht="12.75">
      <c r="A361" s="37"/>
    </row>
    <row r="362" s="2" customFormat="1" ht="12.75">
      <c r="A362" s="37"/>
    </row>
    <row r="363" s="2" customFormat="1" ht="12.75">
      <c r="A363" s="37"/>
    </row>
    <row r="364" s="2" customFormat="1" ht="12.75">
      <c r="A364" s="37"/>
    </row>
    <row r="365" s="2" customFormat="1" ht="12.75">
      <c r="A365" s="37"/>
    </row>
    <row r="366" s="2" customFormat="1" ht="12.75">
      <c r="A366" s="37"/>
    </row>
    <row r="367" s="2" customFormat="1" ht="12.75">
      <c r="A367" s="37"/>
    </row>
    <row r="368" s="2" customFormat="1" ht="12.75">
      <c r="A368" s="37"/>
    </row>
    <row r="369" s="2" customFormat="1" ht="12.75">
      <c r="A369" s="37"/>
    </row>
    <row r="370" s="2" customFormat="1" ht="12.75">
      <c r="A370" s="37"/>
    </row>
    <row r="371" s="2" customFormat="1" ht="12.75">
      <c r="A371" s="37"/>
    </row>
    <row r="372" s="2" customFormat="1" ht="12.75">
      <c r="A372" s="37"/>
    </row>
    <row r="373" s="2" customFormat="1" ht="12.75">
      <c r="A373" s="37"/>
    </row>
    <row r="374" s="2" customFormat="1" ht="12.75">
      <c r="A374" s="37"/>
    </row>
    <row r="375" s="2" customFormat="1" ht="12.75">
      <c r="A375" s="37"/>
    </row>
    <row r="376" s="2" customFormat="1" ht="12.75">
      <c r="A376" s="37"/>
    </row>
    <row r="377" s="2" customFormat="1" ht="12.75">
      <c r="A377" s="37"/>
    </row>
    <row r="378" s="2" customFormat="1" ht="12.75">
      <c r="A378" s="37"/>
    </row>
    <row r="379" s="2" customFormat="1" ht="12.75">
      <c r="A379" s="37"/>
    </row>
    <row r="380" s="2" customFormat="1" ht="12.75">
      <c r="A380" s="37"/>
    </row>
    <row r="381" s="2" customFormat="1" ht="12.75">
      <c r="A381" s="37"/>
    </row>
    <row r="382" s="2" customFormat="1" ht="12.75">
      <c r="A382" s="37"/>
    </row>
    <row r="383" s="2" customFormat="1" ht="12.75">
      <c r="A383" s="37"/>
    </row>
    <row r="384" s="2" customFormat="1" ht="12.75">
      <c r="A384" s="37"/>
    </row>
    <row r="385" s="2" customFormat="1" ht="12.75">
      <c r="A385" s="37"/>
    </row>
    <row r="386" s="2" customFormat="1" ht="12.75">
      <c r="A386" s="37"/>
    </row>
    <row r="387" s="2" customFormat="1" ht="12.75">
      <c r="A387" s="37"/>
    </row>
    <row r="388" s="2" customFormat="1" ht="12.75">
      <c r="A388" s="37"/>
    </row>
    <row r="389" s="2" customFormat="1" ht="12.75">
      <c r="A389" s="37"/>
    </row>
    <row r="390" s="2" customFormat="1" ht="12.75">
      <c r="A390" s="37"/>
    </row>
    <row r="391" s="2" customFormat="1" ht="12.75">
      <c r="A391" s="37"/>
    </row>
    <row r="392" s="2" customFormat="1" ht="12.75">
      <c r="A392" s="37"/>
    </row>
    <row r="393" s="2" customFormat="1" ht="12.75">
      <c r="A393" s="37"/>
    </row>
    <row r="394" s="2" customFormat="1" ht="12.75">
      <c r="A394" s="37"/>
    </row>
    <row r="395" s="2" customFormat="1" ht="12.75">
      <c r="A395" s="37"/>
    </row>
    <row r="396" s="2" customFormat="1" ht="12.75">
      <c r="A396" s="37"/>
    </row>
    <row r="397" s="2" customFormat="1" ht="12.75">
      <c r="A397" s="37"/>
    </row>
    <row r="398" s="2" customFormat="1" ht="12.75">
      <c r="A398" s="37"/>
    </row>
    <row r="399" s="2" customFormat="1" ht="12.75">
      <c r="A399" s="37"/>
    </row>
    <row r="400" s="2" customFormat="1" ht="12.75">
      <c r="A400" s="37"/>
    </row>
    <row r="401" s="2" customFormat="1" ht="12.75">
      <c r="A401" s="37"/>
    </row>
    <row r="402" s="2" customFormat="1" ht="12.75">
      <c r="A402" s="37"/>
    </row>
    <row r="403" s="2" customFormat="1" ht="12.75">
      <c r="A403" s="37"/>
    </row>
    <row r="404" s="2" customFormat="1" ht="12.75">
      <c r="A404" s="37"/>
    </row>
    <row r="405" s="2" customFormat="1" ht="12.75">
      <c r="A405" s="37"/>
    </row>
    <row r="406" s="2" customFormat="1" ht="12.75">
      <c r="A406" s="37"/>
    </row>
    <row r="407" s="2" customFormat="1" ht="12.75">
      <c r="A407" s="37"/>
    </row>
    <row r="408" s="2" customFormat="1" ht="12.75">
      <c r="A408" s="37"/>
    </row>
    <row r="409" s="2" customFormat="1" ht="12.75">
      <c r="A409" s="37"/>
    </row>
    <row r="410" s="2" customFormat="1" ht="12.75">
      <c r="A410" s="37"/>
    </row>
    <row r="411" s="2" customFormat="1" ht="12.75">
      <c r="A411" s="37"/>
    </row>
    <row r="412" s="2" customFormat="1" ht="12.75">
      <c r="A412" s="37"/>
    </row>
    <row r="413" s="2" customFormat="1" ht="12.75">
      <c r="A413" s="37"/>
    </row>
    <row r="414" s="2" customFormat="1" ht="12.75">
      <c r="A414" s="37"/>
    </row>
    <row r="415" s="2" customFormat="1" ht="12.75">
      <c r="A415" s="37"/>
    </row>
    <row r="416" s="2" customFormat="1" ht="12.75">
      <c r="A416" s="37"/>
    </row>
    <row r="417" s="2" customFormat="1" ht="12.75">
      <c r="A417" s="37"/>
    </row>
    <row r="418" s="2" customFormat="1" ht="12.75">
      <c r="A418" s="37"/>
    </row>
    <row r="419" s="2" customFormat="1" ht="12.75">
      <c r="A419" s="37"/>
    </row>
    <row r="420" s="2" customFormat="1" ht="12.75">
      <c r="A420" s="37"/>
    </row>
    <row r="421" s="2" customFormat="1" ht="12.75">
      <c r="A421" s="37"/>
    </row>
    <row r="422" s="2" customFormat="1" ht="12.75">
      <c r="A422" s="37"/>
    </row>
    <row r="423" s="2" customFormat="1" ht="12.75">
      <c r="A423" s="37"/>
    </row>
    <row r="424" s="2" customFormat="1" ht="12.75">
      <c r="A424" s="37"/>
    </row>
    <row r="425" s="2" customFormat="1" ht="12.75">
      <c r="A425" s="37"/>
    </row>
    <row r="426" s="2" customFormat="1" ht="12.75">
      <c r="A426" s="37"/>
    </row>
    <row r="427" s="2" customFormat="1" ht="12.75">
      <c r="A427" s="37"/>
    </row>
    <row r="428" s="2" customFormat="1" ht="12.75">
      <c r="A428" s="37"/>
    </row>
    <row r="429" s="2" customFormat="1" ht="12.75">
      <c r="A429" s="37"/>
    </row>
    <row r="430" s="2" customFormat="1" ht="12.75">
      <c r="A430" s="37"/>
    </row>
    <row r="431" s="2" customFormat="1" ht="12.75">
      <c r="A431" s="37"/>
    </row>
    <row r="432" s="2" customFormat="1" ht="12.75">
      <c r="A432" s="37"/>
    </row>
    <row r="433" s="2" customFormat="1" ht="12.75">
      <c r="A433" s="37"/>
    </row>
    <row r="434" s="2" customFormat="1" ht="12.75">
      <c r="A434" s="37"/>
    </row>
    <row r="435" s="2" customFormat="1" ht="12.75">
      <c r="A435" s="37"/>
    </row>
    <row r="436" s="2" customFormat="1" ht="12.75">
      <c r="A436" s="37"/>
    </row>
    <row r="437" s="2" customFormat="1" ht="12.75">
      <c r="A437" s="37"/>
    </row>
    <row r="438" s="2" customFormat="1" ht="12.75">
      <c r="A438" s="37"/>
    </row>
    <row r="439" s="2" customFormat="1" ht="12.75">
      <c r="A439" s="37"/>
    </row>
    <row r="440" s="2" customFormat="1" ht="12.75">
      <c r="A440" s="37"/>
    </row>
    <row r="441" s="2" customFormat="1" ht="12.75">
      <c r="A441" s="37"/>
    </row>
    <row r="442" s="2" customFormat="1" ht="12.75">
      <c r="A442" s="37"/>
    </row>
    <row r="443" s="2" customFormat="1" ht="12.75">
      <c r="A443" s="37"/>
    </row>
    <row r="444" s="2" customFormat="1" ht="12.75">
      <c r="A444" s="37"/>
    </row>
    <row r="445" s="2" customFormat="1" ht="12.75">
      <c r="A445" s="37"/>
    </row>
    <row r="446" s="2" customFormat="1" ht="12.75">
      <c r="A446" s="37"/>
    </row>
    <row r="447" s="2" customFormat="1" ht="12.75">
      <c r="A447" s="37"/>
    </row>
    <row r="448" s="2" customFormat="1" ht="12.75">
      <c r="A448" s="37"/>
    </row>
    <row r="449" s="2" customFormat="1" ht="12.75">
      <c r="A449" s="37"/>
    </row>
    <row r="450" s="2" customFormat="1" ht="12.75">
      <c r="A450" s="37"/>
    </row>
    <row r="451" s="2" customFormat="1" ht="12.75">
      <c r="A451" s="37"/>
    </row>
    <row r="452" s="2" customFormat="1" ht="12.75">
      <c r="A452" s="37"/>
    </row>
    <row r="453" s="2" customFormat="1" ht="12.75">
      <c r="A453" s="37"/>
    </row>
    <row r="454" s="2" customFormat="1" ht="12.75">
      <c r="A454" s="37"/>
    </row>
    <row r="455" s="2" customFormat="1" ht="12.75">
      <c r="A455" s="37"/>
    </row>
    <row r="456" s="2" customFormat="1" ht="12.75">
      <c r="A456" s="37"/>
    </row>
    <row r="457" s="2" customFormat="1" ht="12.75">
      <c r="A457" s="37"/>
    </row>
    <row r="458" s="2" customFormat="1" ht="12.75">
      <c r="A458" s="37"/>
    </row>
    <row r="459" s="2" customFormat="1" ht="12.75">
      <c r="A459" s="37"/>
    </row>
    <row r="460" s="2" customFormat="1" ht="12.75">
      <c r="A460" s="37"/>
    </row>
    <row r="461" s="2" customFormat="1" ht="12.75">
      <c r="A461" s="37"/>
    </row>
    <row r="462" s="2" customFormat="1" ht="12.75">
      <c r="A462" s="37"/>
    </row>
    <row r="463" s="2" customFormat="1" ht="12.75">
      <c r="A463" s="37"/>
    </row>
    <row r="464" s="2" customFormat="1" ht="12.75">
      <c r="A464" s="37"/>
    </row>
    <row r="465" s="2" customFormat="1" ht="12.75">
      <c r="A465" s="37"/>
    </row>
    <row r="466" s="2" customFormat="1" ht="12.75">
      <c r="A466" s="37"/>
    </row>
    <row r="467" s="2" customFormat="1" ht="12.75">
      <c r="A467" s="37"/>
    </row>
    <row r="468" s="2" customFormat="1" ht="12.75">
      <c r="A468" s="37"/>
    </row>
    <row r="469" s="2" customFormat="1" ht="12.75">
      <c r="A469" s="37"/>
    </row>
    <row r="470" s="2" customFormat="1" ht="12.75">
      <c r="A470" s="37"/>
    </row>
    <row r="471" s="2" customFormat="1" ht="12.75">
      <c r="A471" s="37"/>
    </row>
    <row r="472" s="2" customFormat="1" ht="12.75">
      <c r="A472" s="37"/>
    </row>
    <row r="473" s="2" customFormat="1" ht="12.75">
      <c r="A473" s="37"/>
    </row>
    <row r="474" s="2" customFormat="1" ht="12.75">
      <c r="A474" s="37"/>
    </row>
    <row r="475" s="2" customFormat="1" ht="12.75">
      <c r="A475" s="37"/>
    </row>
    <row r="476" s="2" customFormat="1" ht="12.75">
      <c r="A476" s="37"/>
    </row>
    <row r="477" s="2" customFormat="1" ht="12.75">
      <c r="A477" s="37"/>
    </row>
    <row r="478" s="2" customFormat="1" ht="12.75">
      <c r="A478" s="37"/>
    </row>
    <row r="479" s="2" customFormat="1" ht="12.75">
      <c r="A479" s="37"/>
    </row>
    <row r="480" s="2" customFormat="1" ht="12.75">
      <c r="A480" s="37"/>
    </row>
    <row r="481" s="2" customFormat="1" ht="12.75">
      <c r="A481" s="37"/>
    </row>
    <row r="482" s="2" customFormat="1" ht="12.75">
      <c r="A482" s="37"/>
    </row>
    <row r="483" s="2" customFormat="1" ht="12.75">
      <c r="A483" s="37"/>
    </row>
    <row r="484" s="2" customFormat="1" ht="12.75">
      <c r="A484" s="37"/>
    </row>
    <row r="485" s="2" customFormat="1" ht="12.75">
      <c r="A485" s="37"/>
    </row>
    <row r="486" s="2" customFormat="1" ht="12.75">
      <c r="A486" s="37"/>
    </row>
    <row r="487" s="2" customFormat="1" ht="12.75">
      <c r="A487" s="37"/>
    </row>
    <row r="488" s="2" customFormat="1" ht="12.75">
      <c r="A488" s="37"/>
    </row>
    <row r="489" s="2" customFormat="1" ht="12.75">
      <c r="A489" s="37"/>
    </row>
    <row r="490" s="2" customFormat="1" ht="12.75">
      <c r="A490" s="37"/>
    </row>
    <row r="491" s="2" customFormat="1" ht="12.75">
      <c r="A491" s="37"/>
    </row>
    <row r="492" s="2" customFormat="1" ht="12.75">
      <c r="A492" s="37"/>
    </row>
    <row r="493" s="2" customFormat="1" ht="12.75">
      <c r="A493" s="37"/>
    </row>
    <row r="494" s="2" customFormat="1" ht="12.75">
      <c r="A494" s="37"/>
    </row>
    <row r="495" s="2" customFormat="1" ht="12.75">
      <c r="A495" s="37"/>
    </row>
    <row r="496" s="2" customFormat="1" ht="12.75">
      <c r="A496" s="37"/>
    </row>
    <row r="497" s="2" customFormat="1" ht="12.75">
      <c r="A497" s="37"/>
    </row>
    <row r="498" s="2" customFormat="1" ht="12.75">
      <c r="A498" s="37"/>
    </row>
    <row r="499" s="2" customFormat="1" ht="12.75">
      <c r="A499" s="37"/>
    </row>
    <row r="500" s="2" customFormat="1" ht="12.75">
      <c r="A500" s="37"/>
    </row>
    <row r="501" s="2" customFormat="1" ht="12.75">
      <c r="A501" s="37"/>
    </row>
    <row r="502" s="2" customFormat="1" ht="12.75">
      <c r="A502" s="37"/>
    </row>
    <row r="503" s="2" customFormat="1" ht="12.75">
      <c r="A503" s="37"/>
    </row>
  </sheetData>
  <printOptions/>
  <pageMargins left="1.5" right="0.393700787401575" top="1" bottom="1" header="0.511811023622047" footer="0.511811023622047"/>
  <pageSetup firstPageNumber="8" useFirstPageNumber="1" orientation="portrait" r:id="rId2"/>
  <headerFooter alignWithMargins="0">
    <oddFooter>&amp;RPage &amp;P</oddFooter>
  </headerFooter>
  <rowBreaks count="2" manualBreakCount="2">
    <brk id="46" max="5" man="1"/>
    <brk id="98"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Zoe Lim</cp:lastModifiedBy>
  <cp:lastPrinted>2005-02-24T07:42:09Z</cp:lastPrinted>
  <dcterms:created xsi:type="dcterms:W3CDTF">2004-05-17T03:42:51Z</dcterms:created>
  <dcterms:modified xsi:type="dcterms:W3CDTF">2005-02-24T07:42:12Z</dcterms:modified>
  <cp:category/>
  <cp:version/>
  <cp:contentType/>
  <cp:contentStatus/>
</cp:coreProperties>
</file>